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T:\Documents\-Warehousing\DKS STEEL DOOR &amp; FRAME SYSTEMS\"/>
    </mc:Choice>
  </mc:AlternateContent>
  <xr:revisionPtr revIDLastSave="0" documentId="13_ncr:1_{0CE18BA7-DF9B-4F8F-BF5F-A289FE47FA1E}" xr6:coauthVersionLast="47" xr6:coauthVersionMax="47" xr10:uidLastSave="{00000000-0000-0000-0000-000000000000}"/>
  <bookViews>
    <workbookView xWindow="-120" yWindow="-120" windowWidth="38640" windowHeight="21240" xr2:uid="{00000000-000D-0000-FFFF-FFFF00000000}"/>
  </bookViews>
  <sheets>
    <sheet name="Sheet1" sheetId="1" r:id="rId1"/>
  </sheets>
  <definedNames>
    <definedName name="_Hlk526855167" localSheetId="0">Sheet1!$J$526</definedName>
    <definedName name="_xlnm.Print_Area" localSheetId="0">Sheet1!$BE:$BY</definedName>
    <definedName name="Z_0F21FC45_2CF6_4231_9C1F_94EEA87C130B_.wvu.PrintArea" localSheetId="0" hidden="1">Sheet1!$A$1:$K$814</definedName>
    <definedName name="Z_202DB297_1378_4DEC_B4D3_52618A8DE152_.wvu.PrintArea" localSheetId="0" hidden="1">Sheet1!$A$1:$K$814</definedName>
    <definedName name="Z_7DFA592A_5CAE_4FD1_AED3_1C4F9E2B8FF9_.wvu.PrintArea" localSheetId="0" hidden="1">Sheet1!$A$1:$K$814</definedName>
    <definedName name="Z_7DFA592A_5CAE_4FD1_AED3_1C4F9E2B8FF9_.wvu.Rows" localSheetId="0" hidden="1">Sheet1!#REF!,Sheet1!#REF!,Sheet1!$524:$524,Sheet1!$577:$582,Sheet1!#REF!,Sheet1!#REF!,Sheet1!#REF!,Sheet1!#REF!,Sheet1!#REF!,Sheet1!#REF!,Sheet1!$826:$834</definedName>
    <definedName name="Z_93D0035C_C30B_41DB_9020_6948B38A39EE_.wvu.PrintArea" localSheetId="0" hidden="1">Sheet1!$A$1:$K$814</definedName>
    <definedName name="Z_D96AD2AB_A562_4D09_AB54_FD8E52BEC634_.wvu.PrintArea" localSheetId="0" hidden="1">Sheet1!$A$1:$K$814</definedName>
  </definedNames>
  <calcPr calcId="191029"/>
  <customWorkbookViews>
    <customWorkbookView name="Regestered User - Personal View" guid="{93D0035C-C30B-41DB-9020-6948B38A39EE}" mergeInterval="0" personalView="1" maximized="1" windowWidth="1148" windowHeight="718" activeSheetId="1"/>
    <customWorkbookView name="accesability - Personal View" guid="{7DFA592A-5CAE-4FD1-AED3-1C4F9E2B8FF9}" mergeInterval="0" personalView="1" maximized="1" windowWidth="1020" windowHeight="605" activeSheetId="1" showFormulaBar="0" showStatusbar="0"/>
    <customWorkbookView name="Admin - Personal View" guid="{0F21FC45-2CF6-4231-9C1F-94EEA87C130B}" mergeInterval="0" personalView="1" maximized="1" windowWidth="1020" windowHeight="618" activeSheetId="1"/>
    <customWorkbookView name="user - Personal View" guid="{D96AD2AB-A562-4D09-AB54-FD8E52BEC634}" mergeInterval="0" personalView="1" maximized="1" windowWidth="1148" windowHeight="666" activeSheetId="1"/>
    <customWorkbookView name="Administrator - Personal View" guid="{202DB297-1378-4DEC-B4D3-52618A8DE152}" mergeInterval="0" personalView="1" xWindow="594" yWindow="36" windowWidth="420" windowHeight="550" activeSheetId="1"/>
    <customWorkbookView name="Tom Brizek - Personal View" guid="{84A2DB49-06F3-4011-877E-0E30333B8EC8}" mergeInterval="0" personalView="1" maximized="1" windowWidth="1276" windowHeight="848" activeSheetId="1"/>
    <customWorkbookView name="Jim Rhoads - Personal View" guid="{0EE9F4DF-EA2C-4529-AA9B-CEF2F6D3FF8B}" mergeInterval="0" personalView="1" maximized="1" windowWidth="1020" windowHeight="6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2" i="1" l="1"/>
  <c r="K527" i="1"/>
  <c r="K461" i="1"/>
  <c r="K183" i="1"/>
  <c r="K184" i="1"/>
  <c r="K69" i="1"/>
  <c r="BY274" i="1"/>
  <c r="BU274" i="1"/>
  <c r="BW274" i="1" s="1"/>
  <c r="BR274" i="1"/>
  <c r="BN274" i="1"/>
  <c r="BJ274" i="1"/>
  <c r="BP274" i="1"/>
  <c r="BF274" i="1"/>
  <c r="BH274" i="1"/>
  <c r="BB274" i="1"/>
  <c r="BC274" i="1" s="1"/>
  <c r="K274" i="1"/>
  <c r="BY231" i="1"/>
  <c r="BU231" i="1"/>
  <c r="BW231" i="1" s="1"/>
  <c r="BR231" i="1"/>
  <c r="BN231" i="1"/>
  <c r="BJ231" i="1"/>
  <c r="BP231" i="1"/>
  <c r="BF231" i="1"/>
  <c r="BH231" i="1"/>
  <c r="BB231" i="1"/>
  <c r="BC231" i="1" s="1"/>
  <c r="K231" i="1"/>
  <c r="BY215" i="1"/>
  <c r="BY211" i="1"/>
  <c r="BU211" i="1"/>
  <c r="BW211" i="1" s="1"/>
  <c r="BR211" i="1"/>
  <c r="BN211" i="1"/>
  <c r="BJ211" i="1"/>
  <c r="BP211" i="1"/>
  <c r="BF211" i="1"/>
  <c r="BH211" i="1"/>
  <c r="BB211" i="1"/>
  <c r="BC211" i="1" s="1"/>
  <c r="K211" i="1"/>
  <c r="K208" i="1"/>
  <c r="K207" i="1"/>
  <c r="BY208" i="1"/>
  <c r="BW208" i="1"/>
  <c r="BV208" i="1"/>
  <c r="BU208" i="1"/>
  <c r="BR208" i="1"/>
  <c r="BN208" i="1"/>
  <c r="BJ208" i="1"/>
  <c r="BP208" i="1"/>
  <c r="BF208" i="1"/>
  <c r="BH208" i="1"/>
  <c r="K458" i="1"/>
  <c r="K100" i="1"/>
  <c r="K525" i="1"/>
  <c r="K446" i="1"/>
  <c r="BR123" i="1"/>
  <c r="BR163" i="1"/>
  <c r="K475" i="1"/>
  <c r="BV274" i="1" l="1"/>
  <c r="BV231" i="1"/>
  <c r="BV211" i="1"/>
  <c r="K37" i="1"/>
  <c r="K704" i="1"/>
  <c r="K389" i="1"/>
  <c r="K86" i="1"/>
  <c r="BB86" i="1"/>
  <c r="BC86" i="1" s="1"/>
  <c r="BF86" i="1"/>
  <c r="BH86" i="1"/>
  <c r="BJ86" i="1"/>
  <c r="BP86" i="1"/>
  <c r="BN86" i="1"/>
  <c r="BR86" i="1"/>
  <c r="BU86" i="1"/>
  <c r="BW86" i="1" s="1"/>
  <c r="BY86" i="1"/>
  <c r="BL1" i="1" a="1"/>
  <c r="BL1" i="1" s="1"/>
  <c r="K700" i="1"/>
  <c r="BU765" i="1"/>
  <c r="BV765" i="1" s="1"/>
  <c r="BU763" i="1"/>
  <c r="BV763" i="1" s="1"/>
  <c r="BU488" i="1"/>
  <c r="BV488" i="1" s="1"/>
  <c r="BU487" i="1"/>
  <c r="BV487" i="1" s="1"/>
  <c r="BU483" i="1"/>
  <c r="BV483" i="1" s="1"/>
  <c r="BU395" i="1"/>
  <c r="BV395" i="1" s="1"/>
  <c r="BU392" i="1"/>
  <c r="BW392" i="1" s="1"/>
  <c r="BU388" i="1"/>
  <c r="BW388" i="1" s="1"/>
  <c r="BU385" i="1"/>
  <c r="BW385" i="1" s="1"/>
  <c r="BN227" i="1"/>
  <c r="BU214" i="1"/>
  <c r="BV214" i="1" s="1"/>
  <c r="BU215" i="1"/>
  <c r="BW215" i="1" s="1"/>
  <c r="BU230" i="1"/>
  <c r="BW230" i="1" s="1"/>
  <c r="BU123" i="1"/>
  <c r="BW123" i="1" s="1"/>
  <c r="BW26" i="1"/>
  <c r="BW30" i="1"/>
  <c r="BW34" i="1"/>
  <c r="BW39" i="1"/>
  <c r="BW40" i="1"/>
  <c r="BW41" i="1"/>
  <c r="BW45" i="1"/>
  <c r="BW50" i="1"/>
  <c r="BW51" i="1"/>
  <c r="BW55" i="1"/>
  <c r="BW87" i="1"/>
  <c r="BW90" i="1"/>
  <c r="BW99" i="1"/>
  <c r="BW101" i="1"/>
  <c r="BW105" i="1"/>
  <c r="BW109" i="1"/>
  <c r="BW111" i="1"/>
  <c r="BW112" i="1"/>
  <c r="BW113" i="1"/>
  <c r="BW119" i="1"/>
  <c r="BW127" i="1"/>
  <c r="BW139" i="1"/>
  <c r="BW142" i="1"/>
  <c r="BW145" i="1"/>
  <c r="BW147" i="1"/>
  <c r="BW151" i="1"/>
  <c r="BW162" i="1"/>
  <c r="BW164" i="1"/>
  <c r="BW170" i="1"/>
  <c r="BW175" i="1"/>
  <c r="BW176" i="1"/>
  <c r="BW178" i="1"/>
  <c r="BW179" i="1"/>
  <c r="BW180" i="1"/>
  <c r="BW187" i="1"/>
  <c r="BW188" i="1"/>
  <c r="BW193" i="1"/>
  <c r="BW194" i="1"/>
  <c r="BW199" i="1"/>
  <c r="BW201" i="1"/>
  <c r="BW202" i="1"/>
  <c r="BW205" i="1"/>
  <c r="BW206" i="1"/>
  <c r="BW207" i="1"/>
  <c r="BW213" i="1"/>
  <c r="BW218" i="1"/>
  <c r="BW229" i="1"/>
  <c r="BW237" i="1"/>
  <c r="BW239" i="1"/>
  <c r="BW240" i="1"/>
  <c r="BW246" i="1"/>
  <c r="BW250" i="1"/>
  <c r="BW252" i="1"/>
  <c r="BW263" i="1"/>
  <c r="BW265" i="1"/>
  <c r="BW266" i="1"/>
  <c r="BW270" i="1"/>
  <c r="BW283" i="1"/>
  <c r="BW284" i="1"/>
  <c r="BW288" i="1"/>
  <c r="BW289" i="1"/>
  <c r="BW291" i="1"/>
  <c r="BW293" i="1"/>
  <c r="BW294" i="1"/>
  <c r="BW300" i="1"/>
  <c r="BW301" i="1"/>
  <c r="BW302" i="1"/>
  <c r="BW306" i="1"/>
  <c r="BW310" i="1"/>
  <c r="BW311" i="1"/>
  <c r="BW312" i="1"/>
  <c r="BW313" i="1"/>
  <c r="BW317" i="1"/>
  <c r="BW319" i="1"/>
  <c r="BW324" i="1"/>
  <c r="BW327" i="1"/>
  <c r="BW329" i="1"/>
  <c r="BW330" i="1"/>
  <c r="BW331" i="1"/>
  <c r="BW332" i="1"/>
  <c r="BW333" i="1"/>
  <c r="BW334" i="1"/>
  <c r="BW335" i="1"/>
  <c r="BW339" i="1"/>
  <c r="BW344" i="1"/>
  <c r="BW349" i="1"/>
  <c r="BW350" i="1"/>
  <c r="BW358" i="1"/>
  <c r="BW363" i="1"/>
  <c r="BW368" i="1"/>
  <c r="BW373" i="1"/>
  <c r="BW374" i="1"/>
  <c r="BW383" i="1"/>
  <c r="BW384" i="1"/>
  <c r="BW391" i="1"/>
  <c r="BW398" i="1"/>
  <c r="BW399" i="1"/>
  <c r="BW402" i="1"/>
  <c r="BW405" i="1"/>
  <c r="BW406" i="1"/>
  <c r="BW410" i="1"/>
  <c r="BW415" i="1"/>
  <c r="BW420" i="1"/>
  <c r="BW421" i="1"/>
  <c r="BW425" i="1"/>
  <c r="BW430" i="1"/>
  <c r="BW435" i="1"/>
  <c r="BW436" i="1"/>
  <c r="BW440" i="1"/>
  <c r="BW445" i="1"/>
  <c r="BW450" i="1"/>
  <c r="BW451" i="1"/>
  <c r="BW455" i="1"/>
  <c r="BW460" i="1"/>
  <c r="BW465" i="1"/>
  <c r="BW466" i="1"/>
  <c r="BW470" i="1"/>
  <c r="BW471" i="1"/>
  <c r="BW476" i="1"/>
  <c r="BW481" i="1"/>
  <c r="BW482" i="1"/>
  <c r="BW486" i="1"/>
  <c r="BW491" i="1"/>
  <c r="BW496" i="1"/>
  <c r="BW497" i="1"/>
  <c r="BW498" i="1"/>
  <c r="BW499" i="1"/>
  <c r="BW500" i="1"/>
  <c r="BW501" i="1"/>
  <c r="BW503" i="1"/>
  <c r="BW504" i="1"/>
  <c r="BW505" i="1"/>
  <c r="BW511" i="1"/>
  <c r="BW514" i="1"/>
  <c r="BW515" i="1"/>
  <c r="BW516" i="1"/>
  <c r="BW517" i="1"/>
  <c r="BW534" i="1"/>
  <c r="BW535" i="1"/>
  <c r="BW536" i="1"/>
  <c r="BW541" i="1"/>
  <c r="BW542" i="1"/>
  <c r="BW547" i="1"/>
  <c r="BW554" i="1"/>
  <c r="BW555" i="1"/>
  <c r="BW559" i="1"/>
  <c r="BW569" i="1"/>
  <c r="BW570" i="1"/>
  <c r="BW573" i="1"/>
  <c r="BW576" i="1"/>
  <c r="BW577" i="1"/>
  <c r="BW580" i="1"/>
  <c r="BW583" i="1"/>
  <c r="BW584" i="1"/>
  <c r="BW588" i="1"/>
  <c r="BW595" i="1"/>
  <c r="BW596" i="1"/>
  <c r="BW599" i="1"/>
  <c r="BW602" i="1"/>
  <c r="BW603" i="1"/>
  <c r="BW606" i="1"/>
  <c r="BW607" i="1"/>
  <c r="BW614" i="1"/>
  <c r="BW621" i="1"/>
  <c r="BW622" i="1"/>
  <c r="BW625" i="1"/>
  <c r="BW626" i="1"/>
  <c r="BW627" i="1"/>
  <c r="BW628" i="1"/>
  <c r="BW629" i="1"/>
  <c r="BW633" i="1"/>
  <c r="BW640" i="1"/>
  <c r="BW647" i="1"/>
  <c r="BW648" i="1"/>
  <c r="BW652" i="1"/>
  <c r="BW659" i="1"/>
  <c r="BW666" i="1"/>
  <c r="BW667" i="1"/>
  <c r="BW669" i="1"/>
  <c r="BW670" i="1"/>
  <c r="BW673" i="1"/>
  <c r="BW676" i="1"/>
  <c r="BW677" i="1"/>
  <c r="BW680" i="1"/>
  <c r="BW683" i="1"/>
  <c r="BW684" i="1"/>
  <c r="BW686" i="1"/>
  <c r="BW687" i="1"/>
  <c r="BW690" i="1"/>
  <c r="BW691" i="1"/>
  <c r="BW694" i="1"/>
  <c r="BW695" i="1"/>
  <c r="BW698" i="1"/>
  <c r="BW699" i="1"/>
  <c r="BW702" i="1"/>
  <c r="BW703" i="1"/>
  <c r="BW705" i="1"/>
  <c r="BW708" i="1"/>
  <c r="BW717" i="1"/>
  <c r="BW726" i="1"/>
  <c r="BW743" i="1"/>
  <c r="BW750" i="1"/>
  <c r="BW752" i="1"/>
  <c r="BW753" i="1"/>
  <c r="BW762" i="1"/>
  <c r="BW768" i="1"/>
  <c r="BW775" i="1"/>
  <c r="BW777" i="1"/>
  <c r="BW780" i="1"/>
  <c r="BW785" i="1"/>
  <c r="BW790" i="1"/>
  <c r="BW794" i="1"/>
  <c r="BW801" i="1"/>
  <c r="BW802" i="1"/>
  <c r="BW803" i="1"/>
  <c r="BW805" i="1"/>
  <c r="BW807" i="1"/>
  <c r="BW808" i="1"/>
  <c r="BW809" i="1"/>
  <c r="BW810" i="1"/>
  <c r="BW811" i="1"/>
  <c r="BW812" i="1"/>
  <c r="BW813" i="1"/>
  <c r="BW814" i="1"/>
  <c r="BW815" i="1"/>
  <c r="BW817" i="1"/>
  <c r="BW818" i="1"/>
  <c r="BW819" i="1"/>
  <c r="BW820" i="1"/>
  <c r="BW821" i="1"/>
  <c r="BW829" i="1"/>
  <c r="BF12" i="1"/>
  <c r="BP12" i="1"/>
  <c r="BJ12" i="1"/>
  <c r="BR12" i="1"/>
  <c r="BN12" i="1"/>
  <c r="BH12" i="1"/>
  <c r="BV86" i="1" l="1"/>
  <c r="BW395" i="1"/>
  <c r="BW214" i="1"/>
  <c r="BV215" i="1"/>
  <c r="BV230" i="1"/>
  <c r="K6" i="1"/>
  <c r="BB6" i="1"/>
  <c r="BC6" i="1" s="1"/>
  <c r="BH6" i="1"/>
  <c r="BP6" i="1"/>
  <c r="BN6" i="1"/>
  <c r="BJ6" i="1"/>
  <c r="BF6" i="1"/>
  <c r="BR6" i="1"/>
  <c r="BW6" i="1"/>
  <c r="BY6" i="1"/>
  <c r="K7" i="1"/>
  <c r="BB7" i="1"/>
  <c r="BC7" i="1" s="1"/>
  <c r="BH7" i="1"/>
  <c r="BP7" i="1"/>
  <c r="BN7" i="1"/>
  <c r="BJ7" i="1"/>
  <c r="BF7" i="1"/>
  <c r="BR7" i="1"/>
  <c r="BU7" i="1"/>
  <c r="BY7" i="1"/>
  <c r="K8" i="1"/>
  <c r="BB8" i="1"/>
  <c r="BC8" i="1" s="1"/>
  <c r="BH8" i="1"/>
  <c r="BP8" i="1"/>
  <c r="BN8" i="1"/>
  <c r="BJ8" i="1"/>
  <c r="BF8" i="1"/>
  <c r="BR8" i="1"/>
  <c r="BU8" i="1"/>
  <c r="BW8" i="1" s="1"/>
  <c r="BY8" i="1"/>
  <c r="K9" i="1"/>
  <c r="BB9" i="1"/>
  <c r="BC9" i="1" s="1"/>
  <c r="BH9" i="1"/>
  <c r="BP9" i="1"/>
  <c r="BN9" i="1"/>
  <c r="BJ9" i="1"/>
  <c r="BF9" i="1"/>
  <c r="BR9" i="1"/>
  <c r="BU9" i="1"/>
  <c r="BY9" i="1"/>
  <c r="K10" i="1"/>
  <c r="BB10" i="1"/>
  <c r="BC10" i="1" s="1"/>
  <c r="BH10" i="1"/>
  <c r="BP10" i="1"/>
  <c r="BN10" i="1"/>
  <c r="BJ10" i="1"/>
  <c r="BF10" i="1"/>
  <c r="BR10" i="1"/>
  <c r="BU10" i="1"/>
  <c r="BY10" i="1"/>
  <c r="BB11" i="1"/>
  <c r="BC11" i="1" s="1"/>
  <c r="BH11" i="1"/>
  <c r="BP11" i="1"/>
  <c r="BN11" i="1"/>
  <c r="BJ11" i="1"/>
  <c r="BF11" i="1"/>
  <c r="BR11" i="1"/>
  <c r="BU11" i="1"/>
  <c r="BY11" i="1"/>
  <c r="K12" i="1"/>
  <c r="BB12" i="1"/>
  <c r="BC12" i="1" s="1"/>
  <c r="BU12" i="1"/>
  <c r="BW12" i="1" s="1"/>
  <c r="BY12" i="1"/>
  <c r="K13" i="1"/>
  <c r="BB13" i="1"/>
  <c r="BC13" i="1" s="1"/>
  <c r="BH13" i="1"/>
  <c r="BP13" i="1"/>
  <c r="BN13" i="1"/>
  <c r="BJ13" i="1"/>
  <c r="BF13" i="1"/>
  <c r="BR13" i="1"/>
  <c r="BU13" i="1"/>
  <c r="BY13" i="1"/>
  <c r="K14" i="1"/>
  <c r="BB14" i="1"/>
  <c r="BC14" i="1" s="1"/>
  <c r="BH14" i="1"/>
  <c r="BP14" i="1"/>
  <c r="BN14" i="1"/>
  <c r="BJ14" i="1"/>
  <c r="BF14" i="1"/>
  <c r="BR14" i="1"/>
  <c r="BU14" i="1"/>
  <c r="BW14" i="1" s="1"/>
  <c r="BY14" i="1"/>
  <c r="K15" i="1"/>
  <c r="BB15" i="1"/>
  <c r="BC15" i="1" s="1"/>
  <c r="BH15" i="1"/>
  <c r="BP15" i="1"/>
  <c r="BN15" i="1"/>
  <c r="BJ15" i="1"/>
  <c r="BF15" i="1"/>
  <c r="BR15" i="1"/>
  <c r="BU15" i="1"/>
  <c r="BW15" i="1" s="1"/>
  <c r="BY15" i="1"/>
  <c r="BB16" i="1"/>
  <c r="BC16" i="1" s="1"/>
  <c r="BH16" i="1"/>
  <c r="BP16" i="1"/>
  <c r="BN16" i="1"/>
  <c r="BJ16" i="1"/>
  <c r="BF16" i="1"/>
  <c r="BR16" i="1"/>
  <c r="BU16" i="1"/>
  <c r="BY16" i="1"/>
  <c r="K17" i="1"/>
  <c r="BB17" i="1"/>
  <c r="BC17" i="1" s="1"/>
  <c r="BH17" i="1"/>
  <c r="BP17" i="1"/>
  <c r="BN17" i="1"/>
  <c r="BJ17" i="1"/>
  <c r="BF17" i="1"/>
  <c r="BR17" i="1"/>
  <c r="BU17" i="1"/>
  <c r="BY17" i="1"/>
  <c r="K18" i="1"/>
  <c r="BB18" i="1"/>
  <c r="BC18" i="1" s="1"/>
  <c r="BH18" i="1"/>
  <c r="BP18" i="1"/>
  <c r="BN18" i="1"/>
  <c r="BJ18" i="1"/>
  <c r="BF18" i="1"/>
  <c r="BR18" i="1"/>
  <c r="BU18" i="1"/>
  <c r="BW18" i="1" s="1"/>
  <c r="BY18" i="1"/>
  <c r="K19" i="1"/>
  <c r="BB19" i="1"/>
  <c r="BC19" i="1" s="1"/>
  <c r="BH19" i="1"/>
  <c r="BP19" i="1"/>
  <c r="BN19" i="1"/>
  <c r="BJ19" i="1"/>
  <c r="BF19" i="1"/>
  <c r="BR19" i="1"/>
  <c r="BU19" i="1"/>
  <c r="BY19" i="1"/>
  <c r="K20" i="1"/>
  <c r="BB20" i="1"/>
  <c r="BC20" i="1" s="1"/>
  <c r="BH20" i="1"/>
  <c r="BP20" i="1"/>
  <c r="BN20" i="1"/>
  <c r="BJ20" i="1"/>
  <c r="BF20" i="1"/>
  <c r="BR20" i="1"/>
  <c r="BU20" i="1"/>
  <c r="BY20" i="1"/>
  <c r="K21" i="1"/>
  <c r="BB21" i="1"/>
  <c r="BC21" i="1" s="1"/>
  <c r="BH21" i="1"/>
  <c r="BP21" i="1"/>
  <c r="BN21" i="1"/>
  <c r="BJ21" i="1"/>
  <c r="BF21" i="1"/>
  <c r="BR21" i="1"/>
  <c r="BU21" i="1"/>
  <c r="BY21" i="1"/>
  <c r="K22" i="1"/>
  <c r="BB22" i="1"/>
  <c r="BC22" i="1" s="1"/>
  <c r="BH22" i="1"/>
  <c r="BP22" i="1"/>
  <c r="BN22" i="1"/>
  <c r="BJ22" i="1"/>
  <c r="BF22" i="1"/>
  <c r="BR22" i="1"/>
  <c r="BU22" i="1"/>
  <c r="BY22" i="1"/>
  <c r="K23" i="1"/>
  <c r="BB23" i="1"/>
  <c r="BC23" i="1" s="1"/>
  <c r="BH23" i="1"/>
  <c r="BP23" i="1"/>
  <c r="BN23" i="1"/>
  <c r="BJ23" i="1"/>
  <c r="BF23" i="1"/>
  <c r="BR23" i="1"/>
  <c r="BU23" i="1"/>
  <c r="BW23" i="1" s="1"/>
  <c r="BY23" i="1"/>
  <c r="K24" i="1"/>
  <c r="BB24" i="1"/>
  <c r="BC24" i="1" s="1"/>
  <c r="BH24" i="1"/>
  <c r="BP24" i="1"/>
  <c r="BN24" i="1"/>
  <c r="BJ24" i="1"/>
  <c r="BF24" i="1"/>
  <c r="BR24" i="1"/>
  <c r="BU24" i="1"/>
  <c r="BW24" i="1" s="1"/>
  <c r="BY24" i="1"/>
  <c r="K25" i="1"/>
  <c r="BB25" i="1"/>
  <c r="BC25" i="1" s="1"/>
  <c r="BH25" i="1"/>
  <c r="BP25" i="1"/>
  <c r="BN25" i="1"/>
  <c r="BJ25" i="1"/>
  <c r="BF25" i="1"/>
  <c r="BR25" i="1"/>
  <c r="BU25" i="1"/>
  <c r="BY25" i="1"/>
  <c r="K26" i="1"/>
  <c r="BB26" i="1"/>
  <c r="BC26" i="1" s="1"/>
  <c r="BH26" i="1"/>
  <c r="BP26" i="1"/>
  <c r="BN26" i="1"/>
  <c r="BJ26" i="1"/>
  <c r="BF26" i="1"/>
  <c r="BR26" i="1"/>
  <c r="BU26" i="1"/>
  <c r="BV26" i="1"/>
  <c r="BY26" i="1"/>
  <c r="K27" i="1"/>
  <c r="BB27" i="1"/>
  <c r="BC27" i="1" s="1"/>
  <c r="BH27" i="1"/>
  <c r="BP27" i="1"/>
  <c r="BN27" i="1"/>
  <c r="BJ27" i="1"/>
  <c r="BF27" i="1"/>
  <c r="BR27" i="1"/>
  <c r="BU27" i="1"/>
  <c r="BY27" i="1"/>
  <c r="K28" i="1"/>
  <c r="BB28" i="1"/>
  <c r="BC28" i="1" s="1"/>
  <c r="BH28" i="1"/>
  <c r="BP28" i="1"/>
  <c r="BN28" i="1"/>
  <c r="BJ28" i="1"/>
  <c r="BF28" i="1"/>
  <c r="BR28" i="1"/>
  <c r="BU28" i="1"/>
  <c r="BY28" i="1"/>
  <c r="K29" i="1"/>
  <c r="BB29" i="1"/>
  <c r="BC29" i="1" s="1"/>
  <c r="BH29" i="1"/>
  <c r="BP29" i="1"/>
  <c r="BN29" i="1"/>
  <c r="BJ29" i="1"/>
  <c r="BF29" i="1"/>
  <c r="BR29" i="1"/>
  <c r="BU29" i="1"/>
  <c r="BY29" i="1"/>
  <c r="BB30" i="1"/>
  <c r="BC30" i="1" s="1"/>
  <c r="BH30" i="1"/>
  <c r="BP30" i="1"/>
  <c r="BN30" i="1"/>
  <c r="BJ30" i="1"/>
  <c r="BF30" i="1"/>
  <c r="BR30" i="1"/>
  <c r="BU30" i="1"/>
  <c r="BV30" i="1"/>
  <c r="BY30" i="1"/>
  <c r="K31" i="1"/>
  <c r="BB31" i="1"/>
  <c r="BC31" i="1" s="1"/>
  <c r="BH31" i="1"/>
  <c r="BP31" i="1"/>
  <c r="BN31" i="1"/>
  <c r="BJ31" i="1"/>
  <c r="BF31" i="1"/>
  <c r="BR31" i="1"/>
  <c r="BU31" i="1"/>
  <c r="BY31" i="1"/>
  <c r="K32" i="1"/>
  <c r="BB32" i="1"/>
  <c r="BC32" i="1" s="1"/>
  <c r="BH32" i="1"/>
  <c r="BP32" i="1"/>
  <c r="BN32" i="1"/>
  <c r="BJ32" i="1"/>
  <c r="BF32" i="1"/>
  <c r="BR32" i="1"/>
  <c r="BU32" i="1"/>
  <c r="BY32" i="1"/>
  <c r="K33" i="1"/>
  <c r="BB33" i="1"/>
  <c r="BC33" i="1" s="1"/>
  <c r="BH33" i="1"/>
  <c r="BP33" i="1"/>
  <c r="BN33" i="1"/>
  <c r="BJ33" i="1"/>
  <c r="BF33" i="1"/>
  <c r="BR33" i="1"/>
  <c r="BU33" i="1"/>
  <c r="BY33" i="1"/>
  <c r="K34" i="1"/>
  <c r="BB34" i="1"/>
  <c r="BC34" i="1" s="1"/>
  <c r="BH34" i="1"/>
  <c r="BP34" i="1"/>
  <c r="BN34" i="1"/>
  <c r="BJ34" i="1"/>
  <c r="BF34" i="1"/>
  <c r="BR34" i="1"/>
  <c r="BU34" i="1"/>
  <c r="BV34" i="1"/>
  <c r="BY34" i="1"/>
  <c r="BB35" i="1"/>
  <c r="BC35" i="1" s="1"/>
  <c r="BH35" i="1"/>
  <c r="BP35" i="1"/>
  <c r="BN35" i="1"/>
  <c r="BJ35" i="1"/>
  <c r="BF35" i="1"/>
  <c r="BR35" i="1"/>
  <c r="BU35" i="1"/>
  <c r="BW35" i="1" s="1"/>
  <c r="BY35" i="1"/>
  <c r="K36" i="1"/>
  <c r="BB36" i="1"/>
  <c r="BC36" i="1" s="1"/>
  <c r="BH36" i="1"/>
  <c r="BP36" i="1"/>
  <c r="BN36" i="1"/>
  <c r="BJ36" i="1"/>
  <c r="BF36" i="1"/>
  <c r="BR36" i="1"/>
  <c r="BU36" i="1"/>
  <c r="BY36" i="1"/>
  <c r="BB37" i="1"/>
  <c r="BC37" i="1" s="1"/>
  <c r="BH37" i="1"/>
  <c r="BP37" i="1"/>
  <c r="BN37" i="1"/>
  <c r="BJ37" i="1"/>
  <c r="BF37" i="1"/>
  <c r="BR37" i="1"/>
  <c r="BU37" i="1"/>
  <c r="BY37" i="1"/>
  <c r="K38" i="1"/>
  <c r="BB38" i="1"/>
  <c r="BC38" i="1" s="1"/>
  <c r="BH38" i="1"/>
  <c r="BP38" i="1"/>
  <c r="BN38" i="1"/>
  <c r="BJ38" i="1"/>
  <c r="BF38" i="1"/>
  <c r="BR38" i="1"/>
  <c r="BU38" i="1"/>
  <c r="BY38" i="1"/>
  <c r="K39" i="1"/>
  <c r="BB39" i="1"/>
  <c r="BC39" i="1" s="1"/>
  <c r="BH39" i="1"/>
  <c r="BP39" i="1"/>
  <c r="BN39" i="1"/>
  <c r="BJ39" i="1"/>
  <c r="BF39" i="1"/>
  <c r="BR39" i="1"/>
  <c r="BU39" i="1"/>
  <c r="BV39" i="1"/>
  <c r="BY39" i="1"/>
  <c r="K40" i="1"/>
  <c r="BB40" i="1"/>
  <c r="BC40" i="1" s="1"/>
  <c r="BH40" i="1"/>
  <c r="BP40" i="1"/>
  <c r="BN40" i="1"/>
  <c r="BJ40" i="1"/>
  <c r="BF40" i="1"/>
  <c r="BR40" i="1"/>
  <c r="BU40" i="1"/>
  <c r="BV40" i="1"/>
  <c r="BY40" i="1"/>
  <c r="K41" i="1"/>
  <c r="BB41" i="1"/>
  <c r="BC41" i="1" s="1"/>
  <c r="BH41" i="1"/>
  <c r="BP41" i="1"/>
  <c r="BN41" i="1"/>
  <c r="BJ41" i="1"/>
  <c r="BF41" i="1"/>
  <c r="BR41" i="1"/>
  <c r="BU41" i="1"/>
  <c r="BV41" i="1" s="1"/>
  <c r="BY41" i="1"/>
  <c r="K42" i="1"/>
  <c r="BB42" i="1"/>
  <c r="BC42" i="1" s="1"/>
  <c r="BH42" i="1"/>
  <c r="BP42" i="1"/>
  <c r="BN42" i="1"/>
  <c r="BJ42" i="1"/>
  <c r="BF42" i="1"/>
  <c r="BR42" i="1"/>
  <c r="BU42" i="1"/>
  <c r="BY42" i="1"/>
  <c r="K43" i="1"/>
  <c r="BB43" i="1"/>
  <c r="BC43" i="1" s="1"/>
  <c r="BF43" i="1"/>
  <c r="BR43" i="1"/>
  <c r="BU43" i="1"/>
  <c r="BY43" i="1"/>
  <c r="K44" i="1"/>
  <c r="BB44" i="1"/>
  <c r="BC44" i="1" s="1"/>
  <c r="BH44" i="1"/>
  <c r="BP44" i="1"/>
  <c r="BN44" i="1"/>
  <c r="BJ44" i="1"/>
  <c r="BF44" i="1"/>
  <c r="BR44" i="1"/>
  <c r="BU44" i="1"/>
  <c r="BW44" i="1" s="1"/>
  <c r="BY44" i="1"/>
  <c r="K45" i="1"/>
  <c r="BB45" i="1"/>
  <c r="BC45" i="1" s="1"/>
  <c r="BH45" i="1"/>
  <c r="BP45" i="1"/>
  <c r="BN45" i="1"/>
  <c r="BJ45" i="1"/>
  <c r="BF45" i="1"/>
  <c r="BR45" i="1"/>
  <c r="BU45" i="1"/>
  <c r="BV45" i="1"/>
  <c r="BY45" i="1"/>
  <c r="K46" i="1"/>
  <c r="BB46" i="1"/>
  <c r="BC46" i="1" s="1"/>
  <c r="BH46" i="1"/>
  <c r="BP46" i="1"/>
  <c r="BN46" i="1"/>
  <c r="BJ46" i="1"/>
  <c r="BF46" i="1"/>
  <c r="BR46" i="1"/>
  <c r="BU46" i="1"/>
  <c r="BY46" i="1"/>
  <c r="K47" i="1"/>
  <c r="BB47" i="1"/>
  <c r="BC47" i="1" s="1"/>
  <c r="BH47" i="1"/>
  <c r="BP47" i="1"/>
  <c r="BN47" i="1"/>
  <c r="BJ47" i="1"/>
  <c r="BF47" i="1"/>
  <c r="BR47" i="1"/>
  <c r="BU47" i="1"/>
  <c r="BY47" i="1"/>
  <c r="K48" i="1"/>
  <c r="BB48" i="1"/>
  <c r="BC48" i="1" s="1"/>
  <c r="BH48" i="1"/>
  <c r="BP48" i="1"/>
  <c r="BN48" i="1"/>
  <c r="BJ48" i="1"/>
  <c r="BF48" i="1"/>
  <c r="BR48" i="1"/>
  <c r="BU48" i="1"/>
  <c r="BY48" i="1"/>
  <c r="K49" i="1"/>
  <c r="BB49" i="1"/>
  <c r="BC49" i="1" s="1"/>
  <c r="BH49" i="1"/>
  <c r="BP49" i="1"/>
  <c r="BN49" i="1"/>
  <c r="BJ49" i="1"/>
  <c r="BF49" i="1"/>
  <c r="BR49" i="1"/>
  <c r="BU49" i="1"/>
  <c r="BY49" i="1"/>
  <c r="K50" i="1"/>
  <c r="BB50" i="1"/>
  <c r="BC50" i="1" s="1"/>
  <c r="BH50" i="1"/>
  <c r="BP50" i="1"/>
  <c r="BN50" i="1"/>
  <c r="BJ50" i="1"/>
  <c r="BF50" i="1"/>
  <c r="BR50" i="1"/>
  <c r="BU50" i="1"/>
  <c r="BV50" i="1" s="1"/>
  <c r="BY50" i="1"/>
  <c r="K51" i="1"/>
  <c r="BB51" i="1"/>
  <c r="BC51" i="1" s="1"/>
  <c r="BH51" i="1"/>
  <c r="BP51" i="1"/>
  <c r="BN51" i="1"/>
  <c r="BJ51" i="1"/>
  <c r="BF51" i="1"/>
  <c r="BR51" i="1"/>
  <c r="BU51" i="1"/>
  <c r="BV51" i="1"/>
  <c r="BY51" i="1"/>
  <c r="K52" i="1"/>
  <c r="BB52" i="1"/>
  <c r="BC52" i="1" s="1"/>
  <c r="BH52" i="1"/>
  <c r="BP52" i="1"/>
  <c r="BN52" i="1"/>
  <c r="BJ52" i="1"/>
  <c r="BF52" i="1"/>
  <c r="BR52" i="1"/>
  <c r="BU52" i="1"/>
  <c r="BY52" i="1"/>
  <c r="K53" i="1"/>
  <c r="BB53" i="1"/>
  <c r="BC53" i="1" s="1"/>
  <c r="BH53" i="1"/>
  <c r="BP53" i="1"/>
  <c r="BN53" i="1"/>
  <c r="BJ53" i="1"/>
  <c r="BF53" i="1"/>
  <c r="BR53" i="1"/>
  <c r="BU53" i="1"/>
  <c r="BY53" i="1"/>
  <c r="K54" i="1"/>
  <c r="BB54" i="1"/>
  <c r="BC54" i="1" s="1"/>
  <c r="BH54" i="1"/>
  <c r="BP54" i="1"/>
  <c r="BN54" i="1"/>
  <c r="BJ54" i="1"/>
  <c r="BF54" i="1"/>
  <c r="BR54" i="1"/>
  <c r="BU54" i="1"/>
  <c r="BY54" i="1"/>
  <c r="K55" i="1"/>
  <c r="BB55" i="1"/>
  <c r="BC55" i="1" s="1"/>
  <c r="BH55" i="1"/>
  <c r="BP55" i="1"/>
  <c r="BN55" i="1"/>
  <c r="BJ55" i="1"/>
  <c r="BF55" i="1"/>
  <c r="BR55" i="1"/>
  <c r="BU55" i="1"/>
  <c r="BV55" i="1"/>
  <c r="BY55" i="1"/>
  <c r="K56" i="1"/>
  <c r="BB56" i="1"/>
  <c r="BC56" i="1" s="1"/>
  <c r="BH56" i="1"/>
  <c r="BP56" i="1"/>
  <c r="BN56" i="1"/>
  <c r="BJ56" i="1"/>
  <c r="BF56" i="1"/>
  <c r="BR56" i="1"/>
  <c r="BU56" i="1"/>
  <c r="BY56" i="1"/>
  <c r="K57" i="1"/>
  <c r="BB57" i="1"/>
  <c r="BC57" i="1" s="1"/>
  <c r="BH57" i="1"/>
  <c r="BP57" i="1"/>
  <c r="BN57" i="1"/>
  <c r="BJ57" i="1"/>
  <c r="BF57" i="1"/>
  <c r="BR57" i="1"/>
  <c r="BU57" i="1"/>
  <c r="BY57" i="1"/>
  <c r="K58" i="1"/>
  <c r="BB58" i="1"/>
  <c r="BC58" i="1" s="1"/>
  <c r="BH58" i="1"/>
  <c r="BP58" i="1"/>
  <c r="BN58" i="1"/>
  <c r="BJ58" i="1"/>
  <c r="BF58" i="1"/>
  <c r="BR58" i="1"/>
  <c r="BU58" i="1"/>
  <c r="BY58" i="1"/>
  <c r="K59" i="1"/>
  <c r="BB59" i="1"/>
  <c r="BC59" i="1" s="1"/>
  <c r="BH59" i="1"/>
  <c r="BP59" i="1"/>
  <c r="BN59" i="1"/>
  <c r="BJ59" i="1"/>
  <c r="BF59" i="1"/>
  <c r="BR59" i="1"/>
  <c r="BU59" i="1"/>
  <c r="BY59" i="1"/>
  <c r="K60" i="1"/>
  <c r="BB60" i="1"/>
  <c r="BC60" i="1" s="1"/>
  <c r="BH60" i="1"/>
  <c r="BP60" i="1"/>
  <c r="BN60" i="1"/>
  <c r="BJ60" i="1"/>
  <c r="BF60" i="1"/>
  <c r="BR60" i="1"/>
  <c r="BU60" i="1"/>
  <c r="BY60" i="1"/>
  <c r="K61" i="1"/>
  <c r="BB61" i="1"/>
  <c r="BC61" i="1" s="1"/>
  <c r="BH61" i="1"/>
  <c r="BP61" i="1"/>
  <c r="BN61" i="1"/>
  <c r="BJ61" i="1"/>
  <c r="BF61" i="1"/>
  <c r="BR61" i="1"/>
  <c r="BU61" i="1"/>
  <c r="BY61" i="1"/>
  <c r="K62" i="1"/>
  <c r="BB62" i="1"/>
  <c r="BC62" i="1" s="1"/>
  <c r="BH62" i="1"/>
  <c r="BP62" i="1"/>
  <c r="BN62" i="1"/>
  <c r="BJ62" i="1"/>
  <c r="BF62" i="1"/>
  <c r="BR62" i="1"/>
  <c r="BU62" i="1"/>
  <c r="BY62" i="1"/>
  <c r="K63" i="1"/>
  <c r="BB63" i="1"/>
  <c r="BC63" i="1" s="1"/>
  <c r="BH63" i="1"/>
  <c r="BP63" i="1"/>
  <c r="BN63" i="1"/>
  <c r="BJ63" i="1"/>
  <c r="BF63" i="1"/>
  <c r="BR63" i="1"/>
  <c r="BU63" i="1"/>
  <c r="BY63" i="1"/>
  <c r="K64" i="1"/>
  <c r="BB64" i="1"/>
  <c r="BC64" i="1" s="1"/>
  <c r="BH64" i="1"/>
  <c r="BP64" i="1"/>
  <c r="BN64" i="1"/>
  <c r="BJ64" i="1"/>
  <c r="BF64" i="1"/>
  <c r="BR64" i="1"/>
  <c r="BU64" i="1"/>
  <c r="BY64" i="1"/>
  <c r="K65" i="1"/>
  <c r="BB65" i="1"/>
  <c r="BC65" i="1" s="1"/>
  <c r="BH65" i="1"/>
  <c r="BP65" i="1"/>
  <c r="BN65" i="1"/>
  <c r="BJ65" i="1"/>
  <c r="BF65" i="1"/>
  <c r="BR65" i="1"/>
  <c r="BU65" i="1"/>
  <c r="BY65" i="1"/>
  <c r="K66" i="1"/>
  <c r="BB66" i="1"/>
  <c r="BC66" i="1" s="1"/>
  <c r="BH66" i="1"/>
  <c r="BP66" i="1"/>
  <c r="BN66" i="1"/>
  <c r="BJ66" i="1"/>
  <c r="BF66" i="1"/>
  <c r="BR66" i="1"/>
  <c r="BU66" i="1"/>
  <c r="BY66" i="1"/>
  <c r="BF67" i="1"/>
  <c r="K68" i="1"/>
  <c r="BB68" i="1"/>
  <c r="BC68" i="1" s="1"/>
  <c r="BH68" i="1"/>
  <c r="BP68" i="1"/>
  <c r="BN68" i="1"/>
  <c r="BJ68" i="1"/>
  <c r="BF68" i="1"/>
  <c r="BR68" i="1"/>
  <c r="BU68" i="1"/>
  <c r="BY68" i="1"/>
  <c r="BB69" i="1"/>
  <c r="BC69" i="1" s="1"/>
  <c r="BH69" i="1"/>
  <c r="BP69" i="1"/>
  <c r="BN69" i="1"/>
  <c r="BJ69" i="1"/>
  <c r="BF69" i="1"/>
  <c r="BR69" i="1"/>
  <c r="BU69" i="1"/>
  <c r="BY69" i="1"/>
  <c r="K70" i="1"/>
  <c r="BB70" i="1"/>
  <c r="BC70" i="1" s="1"/>
  <c r="BH70" i="1"/>
  <c r="BP70" i="1"/>
  <c r="BN70" i="1"/>
  <c r="BJ70" i="1"/>
  <c r="BF70" i="1"/>
  <c r="BR70" i="1"/>
  <c r="BU70" i="1"/>
  <c r="BY70" i="1"/>
  <c r="K71" i="1"/>
  <c r="BB71" i="1"/>
  <c r="BC71" i="1" s="1"/>
  <c r="BH71" i="1"/>
  <c r="BP71" i="1"/>
  <c r="BN71" i="1"/>
  <c r="BJ71" i="1"/>
  <c r="BF71" i="1"/>
  <c r="BR71" i="1"/>
  <c r="BU71" i="1"/>
  <c r="BW71" i="1" s="1"/>
  <c r="BY71" i="1"/>
  <c r="K72" i="1"/>
  <c r="BB72" i="1"/>
  <c r="BC72" i="1" s="1"/>
  <c r="BH72" i="1"/>
  <c r="BP72" i="1"/>
  <c r="BN72" i="1"/>
  <c r="BJ72" i="1"/>
  <c r="BF72" i="1"/>
  <c r="BR72" i="1"/>
  <c r="BU72" i="1"/>
  <c r="BY72" i="1"/>
  <c r="K73" i="1"/>
  <c r="BB73" i="1"/>
  <c r="BC73" i="1" s="1"/>
  <c r="BH73" i="1"/>
  <c r="BP73" i="1"/>
  <c r="BN73" i="1"/>
  <c r="BJ73" i="1"/>
  <c r="BF73" i="1"/>
  <c r="BR73" i="1"/>
  <c r="BU73" i="1"/>
  <c r="BW73" i="1" s="1"/>
  <c r="BY73" i="1"/>
  <c r="K74" i="1"/>
  <c r="BB74" i="1"/>
  <c r="BC74" i="1" s="1"/>
  <c r="BH74" i="1"/>
  <c r="BP74" i="1"/>
  <c r="BN74" i="1"/>
  <c r="BJ74" i="1"/>
  <c r="BF74" i="1"/>
  <c r="BR74" i="1"/>
  <c r="BU74" i="1"/>
  <c r="BV74" i="1" s="1"/>
  <c r="BY74" i="1"/>
  <c r="K75" i="1"/>
  <c r="BB75" i="1"/>
  <c r="BC75" i="1" s="1"/>
  <c r="BH75" i="1"/>
  <c r="BP75" i="1"/>
  <c r="BN75" i="1"/>
  <c r="BJ75" i="1"/>
  <c r="BF75" i="1"/>
  <c r="BR75" i="1"/>
  <c r="BU75" i="1"/>
  <c r="BW75" i="1" s="1"/>
  <c r="BY75" i="1"/>
  <c r="K76" i="1"/>
  <c r="BB76" i="1"/>
  <c r="BC76" i="1" s="1"/>
  <c r="BH76" i="1"/>
  <c r="BP76" i="1"/>
  <c r="BN76" i="1"/>
  <c r="BJ76" i="1"/>
  <c r="BF76" i="1"/>
  <c r="BR76" i="1"/>
  <c r="BU76" i="1"/>
  <c r="BW76" i="1" s="1"/>
  <c r="BY76" i="1"/>
  <c r="K77" i="1"/>
  <c r="BB77" i="1"/>
  <c r="BC77" i="1" s="1"/>
  <c r="BH77" i="1"/>
  <c r="BP77" i="1"/>
  <c r="BN77" i="1"/>
  <c r="BJ77" i="1"/>
  <c r="BF77" i="1"/>
  <c r="BR77" i="1"/>
  <c r="BU77" i="1"/>
  <c r="BY77" i="1"/>
  <c r="K78" i="1"/>
  <c r="BB78" i="1"/>
  <c r="BC78" i="1" s="1"/>
  <c r="BH78" i="1"/>
  <c r="BP78" i="1"/>
  <c r="BN78" i="1"/>
  <c r="BJ78" i="1"/>
  <c r="BF78" i="1"/>
  <c r="BR78" i="1"/>
  <c r="BU78" i="1"/>
  <c r="BW78" i="1" s="1"/>
  <c r="BY78" i="1"/>
  <c r="K79" i="1"/>
  <c r="BB79" i="1"/>
  <c r="BC79" i="1" s="1"/>
  <c r="BH79" i="1"/>
  <c r="BP79" i="1"/>
  <c r="BN79" i="1"/>
  <c r="BJ79" i="1"/>
  <c r="BF79" i="1"/>
  <c r="BR79" i="1"/>
  <c r="BU79" i="1"/>
  <c r="BY79" i="1"/>
  <c r="K80" i="1"/>
  <c r="BB80" i="1"/>
  <c r="BC80" i="1" s="1"/>
  <c r="BH80" i="1"/>
  <c r="BP80" i="1"/>
  <c r="BN80" i="1"/>
  <c r="BJ80" i="1"/>
  <c r="BF80" i="1"/>
  <c r="BR80" i="1"/>
  <c r="BU80" i="1"/>
  <c r="BW80" i="1" s="1"/>
  <c r="BY80" i="1"/>
  <c r="K81" i="1"/>
  <c r="BB81" i="1"/>
  <c r="BC81" i="1" s="1"/>
  <c r="BH81" i="1"/>
  <c r="BP81" i="1"/>
  <c r="BN81" i="1"/>
  <c r="BJ81" i="1"/>
  <c r="BF81" i="1"/>
  <c r="BR81" i="1"/>
  <c r="BU81" i="1"/>
  <c r="BY81" i="1"/>
  <c r="K82" i="1"/>
  <c r="BB82" i="1"/>
  <c r="BC82" i="1" s="1"/>
  <c r="BH82" i="1"/>
  <c r="BP82" i="1"/>
  <c r="BN82" i="1"/>
  <c r="BJ82" i="1"/>
  <c r="BF82" i="1"/>
  <c r="BR82" i="1"/>
  <c r="BU82" i="1"/>
  <c r="BW82" i="1" s="1"/>
  <c r="BY82" i="1"/>
  <c r="K83" i="1"/>
  <c r="BB83" i="1"/>
  <c r="BC83" i="1" s="1"/>
  <c r="BH83" i="1"/>
  <c r="BP83" i="1"/>
  <c r="BN83" i="1"/>
  <c r="BJ83" i="1"/>
  <c r="BF83" i="1"/>
  <c r="BR83" i="1"/>
  <c r="BU83" i="1"/>
  <c r="BY83" i="1"/>
  <c r="BB84" i="1"/>
  <c r="BC84" i="1" s="1"/>
  <c r="BH84" i="1"/>
  <c r="BP84" i="1"/>
  <c r="BN84" i="1"/>
  <c r="BJ84" i="1"/>
  <c r="BF84" i="1"/>
  <c r="BR84" i="1"/>
  <c r="BU84" i="1"/>
  <c r="BW84" i="1" s="1"/>
  <c r="BY84" i="1"/>
  <c r="K85" i="1"/>
  <c r="BB85" i="1"/>
  <c r="BC85" i="1" s="1"/>
  <c r="BH85" i="1"/>
  <c r="BP85" i="1"/>
  <c r="BN85" i="1"/>
  <c r="BJ85" i="1"/>
  <c r="BF85" i="1"/>
  <c r="BR85" i="1"/>
  <c r="BU85" i="1"/>
  <c r="BY85" i="1"/>
  <c r="K87" i="1"/>
  <c r="BB87" i="1"/>
  <c r="BC87" i="1" s="1"/>
  <c r="BH87" i="1"/>
  <c r="BP87" i="1"/>
  <c r="BN87" i="1"/>
  <c r="BJ87" i="1"/>
  <c r="BF87" i="1"/>
  <c r="BR87" i="1"/>
  <c r="BU87" i="1"/>
  <c r="BV87" i="1"/>
  <c r="BY87" i="1"/>
  <c r="K88" i="1"/>
  <c r="BB88" i="1"/>
  <c r="BC88" i="1" s="1"/>
  <c r="BH88" i="1"/>
  <c r="BP88" i="1"/>
  <c r="BN88" i="1"/>
  <c r="BJ88" i="1"/>
  <c r="BF88" i="1"/>
  <c r="BR88" i="1"/>
  <c r="BU88" i="1"/>
  <c r="BY88" i="1"/>
  <c r="K89" i="1"/>
  <c r="BB89" i="1"/>
  <c r="BC89" i="1" s="1"/>
  <c r="BH89" i="1"/>
  <c r="BP89" i="1"/>
  <c r="BN89" i="1"/>
  <c r="BJ89" i="1"/>
  <c r="BF89" i="1"/>
  <c r="BR89" i="1"/>
  <c r="BU89" i="1"/>
  <c r="BY89" i="1"/>
  <c r="K90" i="1"/>
  <c r="BB90" i="1"/>
  <c r="BC90" i="1" s="1"/>
  <c r="BH90" i="1"/>
  <c r="BP90" i="1"/>
  <c r="BN90" i="1"/>
  <c r="BJ90" i="1"/>
  <c r="BF90" i="1"/>
  <c r="BR90" i="1"/>
  <c r="BU90" i="1"/>
  <c r="BV90" i="1"/>
  <c r="BY90" i="1"/>
  <c r="K91" i="1"/>
  <c r="BB91" i="1"/>
  <c r="BC91" i="1" s="1"/>
  <c r="BH91" i="1"/>
  <c r="BP91" i="1"/>
  <c r="BN91" i="1"/>
  <c r="BJ91" i="1"/>
  <c r="BF91" i="1"/>
  <c r="BR91" i="1"/>
  <c r="BU91" i="1"/>
  <c r="BY91" i="1"/>
  <c r="BB92" i="1"/>
  <c r="BC92" i="1" s="1"/>
  <c r="BH92" i="1"/>
  <c r="BP92" i="1"/>
  <c r="BN92" i="1"/>
  <c r="BJ92" i="1"/>
  <c r="BF92" i="1"/>
  <c r="BR92" i="1"/>
  <c r="BU92" i="1"/>
  <c r="BW92" i="1" s="1"/>
  <c r="BY92" i="1"/>
  <c r="K93" i="1"/>
  <c r="BB93" i="1"/>
  <c r="BC93" i="1" s="1"/>
  <c r="BH93" i="1"/>
  <c r="BP93" i="1"/>
  <c r="BN93" i="1"/>
  <c r="BJ93" i="1"/>
  <c r="BF93" i="1"/>
  <c r="BR93" i="1"/>
  <c r="BU93" i="1"/>
  <c r="BY93" i="1"/>
  <c r="K94" i="1"/>
  <c r="BB94" i="1"/>
  <c r="BC94" i="1" s="1"/>
  <c r="BH94" i="1"/>
  <c r="BP94" i="1"/>
  <c r="BN94" i="1"/>
  <c r="BJ94" i="1"/>
  <c r="BF94" i="1"/>
  <c r="BR94" i="1"/>
  <c r="BU94" i="1"/>
  <c r="BY94" i="1"/>
  <c r="K95" i="1"/>
  <c r="BB95" i="1"/>
  <c r="BC95" i="1" s="1"/>
  <c r="BH95" i="1"/>
  <c r="BP95" i="1"/>
  <c r="BN95" i="1"/>
  <c r="BJ95" i="1"/>
  <c r="BF95" i="1"/>
  <c r="BR95" i="1"/>
  <c r="BU95" i="1"/>
  <c r="BW95" i="1" s="1"/>
  <c r="BY95" i="1"/>
  <c r="BB96" i="1"/>
  <c r="BC96" i="1" s="1"/>
  <c r="BH96" i="1"/>
  <c r="BP96" i="1"/>
  <c r="BN96" i="1"/>
  <c r="BJ96" i="1"/>
  <c r="BF96" i="1"/>
  <c r="BR96" i="1"/>
  <c r="BU96" i="1"/>
  <c r="BW96" i="1" s="1"/>
  <c r="BY96" i="1"/>
  <c r="K97" i="1"/>
  <c r="BB97" i="1"/>
  <c r="BC97" i="1" s="1"/>
  <c r="BH97" i="1"/>
  <c r="BP97" i="1"/>
  <c r="BN97" i="1"/>
  <c r="BJ97" i="1"/>
  <c r="BF97" i="1"/>
  <c r="BR97" i="1"/>
  <c r="BU97" i="1"/>
  <c r="BW97" i="1" s="1"/>
  <c r="BY97" i="1"/>
  <c r="K98" i="1"/>
  <c r="BB98" i="1"/>
  <c r="BC98" i="1" s="1"/>
  <c r="BH98" i="1"/>
  <c r="BP98" i="1"/>
  <c r="BN98" i="1"/>
  <c r="BJ98" i="1"/>
  <c r="BF98" i="1"/>
  <c r="BR98" i="1"/>
  <c r="BU98" i="1"/>
  <c r="BW98" i="1" s="1"/>
  <c r="BY98" i="1"/>
  <c r="K99" i="1"/>
  <c r="BB99" i="1"/>
  <c r="BC99" i="1" s="1"/>
  <c r="BH99" i="1"/>
  <c r="BP99" i="1"/>
  <c r="BN99" i="1"/>
  <c r="BJ99" i="1"/>
  <c r="BF99" i="1"/>
  <c r="BR99" i="1"/>
  <c r="BU99" i="1"/>
  <c r="BV99" i="1"/>
  <c r="BY99" i="1"/>
  <c r="BB100" i="1"/>
  <c r="BC100" i="1" s="1"/>
  <c r="BH100" i="1"/>
  <c r="BP100" i="1"/>
  <c r="BN100" i="1"/>
  <c r="BJ100" i="1"/>
  <c r="BF100" i="1"/>
  <c r="BR100" i="1"/>
  <c r="BU100" i="1"/>
  <c r="BY100" i="1"/>
  <c r="BB101" i="1"/>
  <c r="BC101" i="1" s="1"/>
  <c r="BH101" i="1"/>
  <c r="BP101" i="1"/>
  <c r="BN101" i="1"/>
  <c r="BJ101" i="1"/>
  <c r="BF101" i="1"/>
  <c r="BR101" i="1"/>
  <c r="BU101" i="1"/>
  <c r="BV101" i="1"/>
  <c r="BY101" i="1"/>
  <c r="K102" i="1"/>
  <c r="BB102" i="1"/>
  <c r="BC102" i="1" s="1"/>
  <c r="BH102" i="1"/>
  <c r="BP102" i="1"/>
  <c r="BN102" i="1"/>
  <c r="BJ102" i="1"/>
  <c r="BF102" i="1"/>
  <c r="BR102" i="1"/>
  <c r="BU102" i="1"/>
  <c r="BW102" i="1" s="1"/>
  <c r="BY102" i="1"/>
  <c r="K103" i="1"/>
  <c r="BB103" i="1"/>
  <c r="BC103" i="1" s="1"/>
  <c r="BH103" i="1"/>
  <c r="BP103" i="1"/>
  <c r="BN103" i="1"/>
  <c r="BJ103" i="1"/>
  <c r="BF103" i="1"/>
  <c r="BR103" i="1"/>
  <c r="BU103" i="1"/>
  <c r="BY103" i="1"/>
  <c r="BB104" i="1"/>
  <c r="BC104" i="1" s="1"/>
  <c r="BH104" i="1"/>
  <c r="BP104" i="1"/>
  <c r="BN104" i="1"/>
  <c r="BJ104" i="1"/>
  <c r="BF104" i="1"/>
  <c r="BR104" i="1"/>
  <c r="BU104" i="1"/>
  <c r="BY104" i="1"/>
  <c r="K105" i="1"/>
  <c r="BB105" i="1"/>
  <c r="BC105" i="1" s="1"/>
  <c r="BH105" i="1"/>
  <c r="BP105" i="1"/>
  <c r="BN105" i="1"/>
  <c r="BJ105" i="1"/>
  <c r="BF105" i="1"/>
  <c r="BR105" i="1"/>
  <c r="BU105" i="1"/>
  <c r="BV105" i="1"/>
  <c r="BY105" i="1"/>
  <c r="BB106" i="1"/>
  <c r="BC106" i="1" s="1"/>
  <c r="BH106" i="1"/>
  <c r="BP106" i="1"/>
  <c r="BN106" i="1"/>
  <c r="BJ106" i="1"/>
  <c r="BF106" i="1"/>
  <c r="BR106" i="1"/>
  <c r="BU106" i="1"/>
  <c r="BY106" i="1"/>
  <c r="K107" i="1"/>
  <c r="BC107" i="1"/>
  <c r="BH107" i="1"/>
  <c r="BP107" i="1"/>
  <c r="BN107" i="1"/>
  <c r="BJ107" i="1"/>
  <c r="BF107" i="1"/>
  <c r="BR107" i="1"/>
  <c r="BU107" i="1"/>
  <c r="BY107" i="1"/>
  <c r="K108" i="1"/>
  <c r="BB108" i="1"/>
  <c r="BC108" i="1" s="1"/>
  <c r="BH108" i="1"/>
  <c r="BP108" i="1"/>
  <c r="BN108" i="1"/>
  <c r="BJ108" i="1"/>
  <c r="BF108" i="1"/>
  <c r="BR108" i="1"/>
  <c r="BU108" i="1"/>
  <c r="BW108" i="1" s="1"/>
  <c r="BY108" i="1"/>
  <c r="K109" i="1"/>
  <c r="BB109" i="1"/>
  <c r="BC109" i="1" s="1"/>
  <c r="BH109" i="1"/>
  <c r="BP109" i="1"/>
  <c r="BN109" i="1"/>
  <c r="BJ109" i="1"/>
  <c r="BF109" i="1"/>
  <c r="BR109" i="1"/>
  <c r="BU109" i="1"/>
  <c r="BV109" i="1"/>
  <c r="BY109" i="1"/>
  <c r="K110" i="1"/>
  <c r="BB110" i="1"/>
  <c r="BC110" i="1" s="1"/>
  <c r="BH110" i="1"/>
  <c r="BP110" i="1"/>
  <c r="BN110" i="1"/>
  <c r="BJ110" i="1"/>
  <c r="BF110" i="1"/>
  <c r="BR110" i="1"/>
  <c r="BU110" i="1"/>
  <c r="BY110" i="1"/>
  <c r="K111" i="1"/>
  <c r="BB111" i="1"/>
  <c r="BC111" i="1" s="1"/>
  <c r="BH111" i="1"/>
  <c r="BP111" i="1"/>
  <c r="BN111" i="1"/>
  <c r="BJ111" i="1"/>
  <c r="BF111" i="1"/>
  <c r="BR111" i="1"/>
  <c r="BU111" i="1"/>
  <c r="BV111" i="1"/>
  <c r="BY111" i="1"/>
  <c r="K112" i="1"/>
  <c r="BB112" i="1"/>
  <c r="BC112" i="1" s="1"/>
  <c r="BH112" i="1"/>
  <c r="BP112" i="1"/>
  <c r="BN112" i="1"/>
  <c r="BJ112" i="1"/>
  <c r="BF112" i="1"/>
  <c r="BR112" i="1"/>
  <c r="BU112" i="1"/>
  <c r="BV112" i="1"/>
  <c r="BY112" i="1"/>
  <c r="K113" i="1"/>
  <c r="BB113" i="1"/>
  <c r="BC113" i="1" s="1"/>
  <c r="BH113" i="1"/>
  <c r="BP113" i="1"/>
  <c r="BN113" i="1"/>
  <c r="BJ113" i="1"/>
  <c r="BF113" i="1"/>
  <c r="BR113" i="1"/>
  <c r="BU113" i="1"/>
  <c r="BV113" i="1"/>
  <c r="BY113" i="1"/>
  <c r="K114" i="1"/>
  <c r="BB114" i="1"/>
  <c r="BC114" i="1" s="1"/>
  <c r="BH114" i="1"/>
  <c r="BP114" i="1"/>
  <c r="BN114" i="1"/>
  <c r="BJ114" i="1"/>
  <c r="BF114" i="1"/>
  <c r="BR114" i="1"/>
  <c r="BU114" i="1"/>
  <c r="BW114" i="1" s="1"/>
  <c r="BY114" i="1"/>
  <c r="K115" i="1"/>
  <c r="BB115" i="1"/>
  <c r="BC115" i="1" s="1"/>
  <c r="BH115" i="1"/>
  <c r="BP115" i="1"/>
  <c r="BN115" i="1"/>
  <c r="BJ115" i="1"/>
  <c r="BF115" i="1"/>
  <c r="BR115" i="1"/>
  <c r="BU115" i="1"/>
  <c r="BW115" i="1" s="1"/>
  <c r="BY115" i="1"/>
  <c r="K116" i="1"/>
  <c r="BB116" i="1"/>
  <c r="BC116" i="1" s="1"/>
  <c r="BH116" i="1"/>
  <c r="BP116" i="1"/>
  <c r="BN116" i="1"/>
  <c r="BJ116" i="1"/>
  <c r="BF116" i="1"/>
  <c r="BR116" i="1"/>
  <c r="BU116" i="1"/>
  <c r="BY116" i="1"/>
  <c r="K117" i="1"/>
  <c r="BB117" i="1"/>
  <c r="BC117" i="1" s="1"/>
  <c r="BH117" i="1"/>
  <c r="BP117" i="1"/>
  <c r="BN117" i="1"/>
  <c r="BJ117" i="1"/>
  <c r="BF117" i="1"/>
  <c r="BR117" i="1"/>
  <c r="BU117" i="1"/>
  <c r="BY117" i="1"/>
  <c r="K118" i="1"/>
  <c r="BB118" i="1"/>
  <c r="BC118" i="1" s="1"/>
  <c r="BH118" i="1"/>
  <c r="BP118" i="1"/>
  <c r="BN118" i="1"/>
  <c r="BJ118" i="1"/>
  <c r="BF118" i="1"/>
  <c r="BR118" i="1"/>
  <c r="BU118" i="1"/>
  <c r="BW118" i="1" s="1"/>
  <c r="BY118" i="1"/>
  <c r="K119" i="1"/>
  <c r="BB119" i="1"/>
  <c r="BC119" i="1" s="1"/>
  <c r="BH119" i="1"/>
  <c r="BP119" i="1"/>
  <c r="BN119" i="1"/>
  <c r="BJ119" i="1"/>
  <c r="BF119" i="1"/>
  <c r="BR119" i="1"/>
  <c r="BU119" i="1"/>
  <c r="BV119" i="1"/>
  <c r="BY119" i="1"/>
  <c r="K120" i="1"/>
  <c r="BB120" i="1"/>
  <c r="BC120" i="1" s="1"/>
  <c r="BH120" i="1"/>
  <c r="BP120" i="1"/>
  <c r="BN120" i="1"/>
  <c r="BJ120" i="1"/>
  <c r="BF120" i="1"/>
  <c r="BR120" i="1"/>
  <c r="BU120" i="1"/>
  <c r="BY120" i="1"/>
  <c r="K121" i="1"/>
  <c r="BB121" i="1"/>
  <c r="BC121" i="1" s="1"/>
  <c r="BH121" i="1"/>
  <c r="BP121" i="1"/>
  <c r="BN121" i="1"/>
  <c r="BJ121" i="1"/>
  <c r="BF121" i="1"/>
  <c r="BR121" i="1"/>
  <c r="BU121" i="1"/>
  <c r="BY121" i="1"/>
  <c r="K122" i="1"/>
  <c r="BB122" i="1"/>
  <c r="BC122" i="1" s="1"/>
  <c r="BH122" i="1"/>
  <c r="BP122" i="1"/>
  <c r="BN122" i="1"/>
  <c r="BJ122" i="1"/>
  <c r="BF122" i="1"/>
  <c r="BR122" i="1"/>
  <c r="BU122" i="1"/>
  <c r="BW122" i="1" s="1"/>
  <c r="BY122" i="1"/>
  <c r="K123" i="1"/>
  <c r="BB123" i="1"/>
  <c r="BC123" i="1" s="1"/>
  <c r="BH123" i="1"/>
  <c r="BN123" i="1"/>
  <c r="BF123" i="1"/>
  <c r="BV123" i="1"/>
  <c r="BY123" i="1"/>
  <c r="K124" i="1"/>
  <c r="BB124" i="1"/>
  <c r="BC124" i="1" s="1"/>
  <c r="BH124" i="1"/>
  <c r="BP124" i="1"/>
  <c r="BN124" i="1"/>
  <c r="BJ124" i="1"/>
  <c r="BF124" i="1"/>
  <c r="BR124" i="1"/>
  <c r="BU124" i="1"/>
  <c r="BY124" i="1"/>
  <c r="K125" i="1"/>
  <c r="BB125" i="1"/>
  <c r="BC125" i="1" s="1"/>
  <c r="BH125" i="1"/>
  <c r="BP125" i="1"/>
  <c r="BN125" i="1"/>
  <c r="BJ125" i="1"/>
  <c r="BF125" i="1"/>
  <c r="BR125" i="1"/>
  <c r="BU125" i="1"/>
  <c r="BY125" i="1"/>
  <c r="K126" i="1"/>
  <c r="BB126" i="1"/>
  <c r="BC126" i="1" s="1"/>
  <c r="BH126" i="1"/>
  <c r="BP126" i="1"/>
  <c r="BN126" i="1"/>
  <c r="BJ126" i="1"/>
  <c r="BF126" i="1"/>
  <c r="BR126" i="1"/>
  <c r="BU126" i="1"/>
  <c r="BW126" i="1" s="1"/>
  <c r="BY126" i="1"/>
  <c r="K127" i="1"/>
  <c r="BB127" i="1"/>
  <c r="BC127" i="1" s="1"/>
  <c r="BH127" i="1"/>
  <c r="BP127" i="1"/>
  <c r="BN127" i="1"/>
  <c r="BJ127" i="1"/>
  <c r="BF127" i="1"/>
  <c r="BR127" i="1"/>
  <c r="BU127" i="1"/>
  <c r="BV127" i="1"/>
  <c r="BY127" i="1"/>
  <c r="K128" i="1"/>
  <c r="BB128" i="1"/>
  <c r="BC128" i="1" s="1"/>
  <c r="BH128" i="1"/>
  <c r="BP128" i="1"/>
  <c r="BN128" i="1"/>
  <c r="BJ128" i="1"/>
  <c r="BF128" i="1"/>
  <c r="BR128" i="1"/>
  <c r="BU128" i="1"/>
  <c r="BW128" i="1" s="1"/>
  <c r="BY128" i="1"/>
  <c r="K129" i="1"/>
  <c r="BB129" i="1"/>
  <c r="BC129" i="1" s="1"/>
  <c r="BH129" i="1"/>
  <c r="BP129" i="1"/>
  <c r="BN129" i="1"/>
  <c r="BJ129" i="1"/>
  <c r="BF129" i="1"/>
  <c r="BR129" i="1"/>
  <c r="BU129" i="1"/>
  <c r="BY129" i="1"/>
  <c r="K130" i="1"/>
  <c r="BB130" i="1"/>
  <c r="BC130" i="1" s="1"/>
  <c r="BH130" i="1"/>
  <c r="BP130" i="1"/>
  <c r="BN130" i="1"/>
  <c r="BJ130" i="1"/>
  <c r="BF130" i="1"/>
  <c r="BR130" i="1"/>
  <c r="BU130" i="1"/>
  <c r="BW130" i="1" s="1"/>
  <c r="BV130" i="1"/>
  <c r="BY130" i="1"/>
  <c r="K131" i="1"/>
  <c r="BB131" i="1"/>
  <c r="BC131" i="1" s="1"/>
  <c r="BH131" i="1"/>
  <c r="BP131" i="1"/>
  <c r="BN131" i="1"/>
  <c r="BJ131" i="1"/>
  <c r="BF131" i="1"/>
  <c r="BR131" i="1"/>
  <c r="BU131" i="1"/>
  <c r="BY131" i="1"/>
  <c r="K132" i="1"/>
  <c r="BB132" i="1"/>
  <c r="BC132" i="1" s="1"/>
  <c r="BH132" i="1"/>
  <c r="BP132" i="1"/>
  <c r="BN132" i="1"/>
  <c r="BJ132" i="1"/>
  <c r="BF132" i="1"/>
  <c r="BR132" i="1"/>
  <c r="BU132" i="1"/>
  <c r="BY132" i="1"/>
  <c r="K133" i="1"/>
  <c r="BB133" i="1"/>
  <c r="BC133" i="1" s="1"/>
  <c r="BH133" i="1"/>
  <c r="BP133" i="1"/>
  <c r="BN133" i="1"/>
  <c r="BJ133" i="1"/>
  <c r="BF133" i="1"/>
  <c r="BR133" i="1"/>
  <c r="BU133" i="1"/>
  <c r="BY133" i="1"/>
  <c r="K134" i="1"/>
  <c r="BB134" i="1"/>
  <c r="BC134" i="1" s="1"/>
  <c r="BH134" i="1"/>
  <c r="BP134" i="1"/>
  <c r="BN134" i="1"/>
  <c r="BJ134" i="1"/>
  <c r="BF134" i="1"/>
  <c r="BR134" i="1"/>
  <c r="BU134" i="1"/>
  <c r="BW134" i="1" s="1"/>
  <c r="BY134" i="1"/>
  <c r="K135" i="1"/>
  <c r="BB135" i="1"/>
  <c r="BC135" i="1" s="1"/>
  <c r="BH135" i="1"/>
  <c r="BP135" i="1"/>
  <c r="BN135" i="1"/>
  <c r="BJ135" i="1"/>
  <c r="BF135" i="1"/>
  <c r="BR135" i="1"/>
  <c r="BU135" i="1"/>
  <c r="BY135" i="1"/>
  <c r="K136" i="1"/>
  <c r="BB136" i="1"/>
  <c r="BC136" i="1" s="1"/>
  <c r="BH136" i="1"/>
  <c r="BP136" i="1"/>
  <c r="BN136" i="1"/>
  <c r="BJ136" i="1"/>
  <c r="BF136" i="1"/>
  <c r="BR136" i="1"/>
  <c r="BU136" i="1"/>
  <c r="BW136" i="1" s="1"/>
  <c r="BY136" i="1"/>
  <c r="BB137" i="1"/>
  <c r="BC137" i="1" s="1"/>
  <c r="BH137" i="1"/>
  <c r="BP137" i="1"/>
  <c r="BN137" i="1"/>
  <c r="BJ137" i="1"/>
  <c r="BF137" i="1"/>
  <c r="BR137" i="1"/>
  <c r="BU137" i="1"/>
  <c r="BY137" i="1"/>
  <c r="K138" i="1"/>
  <c r="BB138" i="1"/>
  <c r="BC138" i="1" s="1"/>
  <c r="BH138" i="1"/>
  <c r="BP138" i="1"/>
  <c r="BN138" i="1"/>
  <c r="BJ138" i="1"/>
  <c r="BF138" i="1"/>
  <c r="BR138" i="1"/>
  <c r="BU138" i="1"/>
  <c r="BW138" i="1" s="1"/>
  <c r="BY138" i="1"/>
  <c r="K139" i="1"/>
  <c r="BB139" i="1"/>
  <c r="BC139" i="1" s="1"/>
  <c r="BH139" i="1"/>
  <c r="BP139" i="1"/>
  <c r="BN139" i="1"/>
  <c r="BJ139" i="1"/>
  <c r="BF139" i="1"/>
  <c r="BR139" i="1"/>
  <c r="BU139" i="1"/>
  <c r="BV139" i="1"/>
  <c r="BY139" i="1"/>
  <c r="K140" i="1"/>
  <c r="BB140" i="1"/>
  <c r="BC140" i="1" s="1"/>
  <c r="BH140" i="1"/>
  <c r="BP140" i="1"/>
  <c r="BN140" i="1"/>
  <c r="BJ140" i="1"/>
  <c r="BF140" i="1"/>
  <c r="BR140" i="1"/>
  <c r="BU140" i="1"/>
  <c r="BY140" i="1"/>
  <c r="K141" i="1"/>
  <c r="BB141" i="1"/>
  <c r="BC141" i="1" s="1"/>
  <c r="BH141" i="1"/>
  <c r="BP141" i="1"/>
  <c r="BN141" i="1"/>
  <c r="BJ141" i="1"/>
  <c r="BF141" i="1"/>
  <c r="BR141" i="1"/>
  <c r="BU141" i="1"/>
  <c r="BY141" i="1"/>
  <c r="K142" i="1"/>
  <c r="BB142" i="1"/>
  <c r="BC142" i="1" s="1"/>
  <c r="BH142" i="1"/>
  <c r="BP142" i="1"/>
  <c r="BN142" i="1"/>
  <c r="BJ142" i="1"/>
  <c r="BF142" i="1"/>
  <c r="BR142" i="1"/>
  <c r="BU142" i="1"/>
  <c r="BV142" i="1"/>
  <c r="BY142" i="1"/>
  <c r="K143" i="1"/>
  <c r="BB143" i="1"/>
  <c r="BC143" i="1" s="1"/>
  <c r="BH143" i="1"/>
  <c r="BP143" i="1"/>
  <c r="BN143" i="1"/>
  <c r="BJ143" i="1"/>
  <c r="BF143" i="1"/>
  <c r="BR143" i="1"/>
  <c r="BU143" i="1"/>
  <c r="BW143" i="1" s="1"/>
  <c r="BY143" i="1"/>
  <c r="K144" i="1"/>
  <c r="BB144" i="1"/>
  <c r="BC144" i="1" s="1"/>
  <c r="BH144" i="1"/>
  <c r="BP144" i="1"/>
  <c r="BN144" i="1"/>
  <c r="BJ144" i="1"/>
  <c r="BF144" i="1"/>
  <c r="BR144" i="1"/>
  <c r="BU144" i="1"/>
  <c r="BY144" i="1"/>
  <c r="K145" i="1"/>
  <c r="BB145" i="1"/>
  <c r="BC145" i="1" s="1"/>
  <c r="BH145" i="1"/>
  <c r="BP145" i="1"/>
  <c r="BN145" i="1"/>
  <c r="BJ145" i="1"/>
  <c r="BF145" i="1"/>
  <c r="BR145" i="1"/>
  <c r="BU145" i="1"/>
  <c r="BY145" i="1"/>
  <c r="K146" i="1"/>
  <c r="BB146" i="1"/>
  <c r="BC146" i="1" s="1"/>
  <c r="BH146" i="1"/>
  <c r="BP146" i="1"/>
  <c r="BN146" i="1"/>
  <c r="BJ146" i="1"/>
  <c r="BF146" i="1"/>
  <c r="BR146" i="1"/>
  <c r="BU146" i="1"/>
  <c r="BY146" i="1"/>
  <c r="BF147" i="1"/>
  <c r="K148" i="1"/>
  <c r="BB148" i="1"/>
  <c r="BC148" i="1" s="1"/>
  <c r="BH148" i="1"/>
  <c r="BP148" i="1"/>
  <c r="BN148" i="1"/>
  <c r="BJ148" i="1"/>
  <c r="BF148" i="1"/>
  <c r="BR148" i="1"/>
  <c r="BU148" i="1"/>
  <c r="BY148" i="1"/>
  <c r="K149" i="1"/>
  <c r="BB149" i="1"/>
  <c r="BC149" i="1" s="1"/>
  <c r="BH149" i="1"/>
  <c r="BP149" i="1"/>
  <c r="BN149" i="1"/>
  <c r="BJ149" i="1"/>
  <c r="BF149" i="1"/>
  <c r="BR149" i="1"/>
  <c r="BU149" i="1"/>
  <c r="BW149" i="1" s="1"/>
  <c r="BY149" i="1"/>
  <c r="K150" i="1"/>
  <c r="BB150" i="1"/>
  <c r="BC150" i="1" s="1"/>
  <c r="BH150" i="1"/>
  <c r="BP150" i="1"/>
  <c r="BN150" i="1"/>
  <c r="BJ150" i="1"/>
  <c r="BF150" i="1"/>
  <c r="BR150" i="1"/>
  <c r="BU150" i="1"/>
  <c r="BW150" i="1" s="1"/>
  <c r="BY150" i="1"/>
  <c r="BF151" i="1"/>
  <c r="K152" i="1"/>
  <c r="BB152" i="1"/>
  <c r="BC152" i="1" s="1"/>
  <c r="BH152" i="1"/>
  <c r="BP152" i="1"/>
  <c r="BN152" i="1"/>
  <c r="BJ152" i="1"/>
  <c r="BF152" i="1"/>
  <c r="BR152" i="1"/>
  <c r="BU152" i="1"/>
  <c r="BW152" i="1" s="1"/>
  <c r="BY152" i="1"/>
  <c r="K153" i="1"/>
  <c r="BB153" i="1"/>
  <c r="BC153" i="1" s="1"/>
  <c r="BH153" i="1"/>
  <c r="BP153" i="1"/>
  <c r="BN153" i="1"/>
  <c r="BJ153" i="1"/>
  <c r="BF153" i="1"/>
  <c r="BR153" i="1"/>
  <c r="BU153" i="1"/>
  <c r="BY153" i="1"/>
  <c r="K154" i="1"/>
  <c r="BB154" i="1"/>
  <c r="BH154" i="1"/>
  <c r="BP154" i="1"/>
  <c r="BN154" i="1"/>
  <c r="BJ154" i="1"/>
  <c r="BF154" i="1"/>
  <c r="BR154" i="1"/>
  <c r="BU154" i="1"/>
  <c r="BW154" i="1" s="1"/>
  <c r="BY154" i="1"/>
  <c r="K155" i="1"/>
  <c r="BB155" i="1"/>
  <c r="BC155" i="1" s="1"/>
  <c r="BH155" i="1"/>
  <c r="BP155" i="1"/>
  <c r="BN155" i="1"/>
  <c r="BJ155" i="1"/>
  <c r="BF155" i="1"/>
  <c r="BR155" i="1"/>
  <c r="BU155" i="1"/>
  <c r="BW155" i="1" s="1"/>
  <c r="BY155" i="1"/>
  <c r="K156" i="1"/>
  <c r="BB156" i="1"/>
  <c r="BC156" i="1" s="1"/>
  <c r="BH156" i="1"/>
  <c r="BP156" i="1"/>
  <c r="BN156" i="1"/>
  <c r="BJ156" i="1"/>
  <c r="BF156" i="1"/>
  <c r="BR156" i="1"/>
  <c r="BU156" i="1"/>
  <c r="BY156" i="1"/>
  <c r="K157" i="1"/>
  <c r="BB157" i="1"/>
  <c r="BC157" i="1" s="1"/>
  <c r="BP157" i="1"/>
  <c r="BN157" i="1"/>
  <c r="BJ157" i="1"/>
  <c r="BF157" i="1"/>
  <c r="BR157" i="1"/>
  <c r="BU157" i="1"/>
  <c r="BY157" i="1"/>
  <c r="K158" i="1"/>
  <c r="BB158" i="1"/>
  <c r="BC158" i="1" s="1"/>
  <c r="BH158" i="1"/>
  <c r="BP158" i="1"/>
  <c r="BN158" i="1"/>
  <c r="BJ158" i="1"/>
  <c r="BF158" i="1"/>
  <c r="BR158" i="1"/>
  <c r="BU158" i="1"/>
  <c r="BW158" i="1" s="1"/>
  <c r="BY158" i="1"/>
  <c r="K159" i="1"/>
  <c r="BB159" i="1"/>
  <c r="BC159" i="1" s="1"/>
  <c r="BH159" i="1"/>
  <c r="BP159" i="1"/>
  <c r="BN159" i="1"/>
  <c r="BJ159" i="1"/>
  <c r="BF159" i="1"/>
  <c r="BR159" i="1"/>
  <c r="BU159" i="1"/>
  <c r="BW159" i="1" s="1"/>
  <c r="BY159" i="1"/>
  <c r="K160" i="1"/>
  <c r="BB160" i="1"/>
  <c r="BC160" i="1" s="1"/>
  <c r="BH160" i="1"/>
  <c r="BP160" i="1"/>
  <c r="BN160" i="1"/>
  <c r="BJ160" i="1"/>
  <c r="BF160" i="1"/>
  <c r="BR160" i="1"/>
  <c r="BU160" i="1"/>
  <c r="BW160" i="1" s="1"/>
  <c r="BY160" i="1"/>
  <c r="BB161" i="1"/>
  <c r="BC161" i="1" s="1"/>
  <c r="BH161" i="1"/>
  <c r="BP161" i="1"/>
  <c r="BN161" i="1"/>
  <c r="BJ161" i="1"/>
  <c r="BF161" i="1"/>
  <c r="BR161" i="1"/>
  <c r="BU161" i="1"/>
  <c r="BY161" i="1"/>
  <c r="K162" i="1"/>
  <c r="BB162" i="1"/>
  <c r="BC162" i="1" s="1"/>
  <c r="BH162" i="1"/>
  <c r="BP162" i="1"/>
  <c r="BN162" i="1"/>
  <c r="BJ162" i="1"/>
  <c r="BF162" i="1"/>
  <c r="BR162" i="1"/>
  <c r="BU162" i="1"/>
  <c r="BV162" i="1"/>
  <c r="BY162" i="1"/>
  <c r="K163" i="1"/>
  <c r="BB163" i="1"/>
  <c r="BC163" i="1" s="1"/>
  <c r="BH163" i="1"/>
  <c r="BN163" i="1"/>
  <c r="BJ163" i="1"/>
  <c r="BF163" i="1"/>
  <c r="BU163" i="1"/>
  <c r="BY163" i="1"/>
  <c r="K164" i="1"/>
  <c r="BB164" i="1"/>
  <c r="BC164" i="1" s="1"/>
  <c r="BH164" i="1"/>
  <c r="BP164" i="1"/>
  <c r="BN164" i="1"/>
  <c r="BJ164" i="1"/>
  <c r="BF164" i="1"/>
  <c r="BR164" i="1"/>
  <c r="BU164" i="1"/>
  <c r="BV164" i="1"/>
  <c r="BY164" i="1"/>
  <c r="K165" i="1"/>
  <c r="BB165" i="1"/>
  <c r="BC165" i="1" s="1"/>
  <c r="BH165" i="1"/>
  <c r="BP165" i="1"/>
  <c r="BN165" i="1"/>
  <c r="BJ165" i="1"/>
  <c r="BF165" i="1"/>
  <c r="BR165" i="1"/>
  <c r="BU165" i="1"/>
  <c r="BW165" i="1" s="1"/>
  <c r="BY165" i="1"/>
  <c r="K166" i="1"/>
  <c r="BB166" i="1"/>
  <c r="BC166" i="1" s="1"/>
  <c r="BH166" i="1"/>
  <c r="BP166" i="1"/>
  <c r="BN166" i="1"/>
  <c r="BJ166" i="1"/>
  <c r="BF166" i="1"/>
  <c r="BR166" i="1"/>
  <c r="BU166" i="1"/>
  <c r="BY166" i="1"/>
  <c r="K167" i="1"/>
  <c r="BB167" i="1"/>
  <c r="BC167" i="1" s="1"/>
  <c r="BH167" i="1"/>
  <c r="BP167" i="1"/>
  <c r="BN167" i="1"/>
  <c r="BJ167" i="1"/>
  <c r="BF167" i="1"/>
  <c r="BR167" i="1"/>
  <c r="BU167" i="1"/>
  <c r="BW167" i="1" s="1"/>
  <c r="BY167" i="1"/>
  <c r="K168" i="1"/>
  <c r="BB168" i="1"/>
  <c r="BC168" i="1" s="1"/>
  <c r="BH168" i="1"/>
  <c r="BP168" i="1"/>
  <c r="BN168" i="1"/>
  <c r="BJ168" i="1"/>
  <c r="BF168" i="1"/>
  <c r="BR168" i="1"/>
  <c r="BU168" i="1"/>
  <c r="BY168" i="1"/>
  <c r="K169" i="1"/>
  <c r="BB169" i="1"/>
  <c r="BC169" i="1" s="1"/>
  <c r="BH169" i="1"/>
  <c r="BP169" i="1"/>
  <c r="BN169" i="1"/>
  <c r="BJ169" i="1"/>
  <c r="BF169" i="1"/>
  <c r="BR169" i="1"/>
  <c r="BU169" i="1"/>
  <c r="BY169" i="1"/>
  <c r="K170" i="1"/>
  <c r="BB170" i="1"/>
  <c r="BC170" i="1" s="1"/>
  <c r="BH170" i="1"/>
  <c r="BP170" i="1"/>
  <c r="BN170" i="1"/>
  <c r="BJ170" i="1"/>
  <c r="BF170" i="1"/>
  <c r="BR170" i="1"/>
  <c r="BU170" i="1"/>
  <c r="BV170" i="1"/>
  <c r="BY170" i="1"/>
  <c r="K171" i="1"/>
  <c r="BB171" i="1"/>
  <c r="BC171" i="1" s="1"/>
  <c r="BH171" i="1"/>
  <c r="BP171" i="1"/>
  <c r="BN171" i="1"/>
  <c r="BJ171" i="1"/>
  <c r="BF171" i="1"/>
  <c r="BR171" i="1"/>
  <c r="BU171" i="1"/>
  <c r="BW171" i="1" s="1"/>
  <c r="BY171" i="1"/>
  <c r="K172" i="1"/>
  <c r="BB172" i="1"/>
  <c r="BC172" i="1" s="1"/>
  <c r="BH172" i="1"/>
  <c r="BP172" i="1"/>
  <c r="BN172" i="1"/>
  <c r="BJ172" i="1"/>
  <c r="BF172" i="1"/>
  <c r="BR172" i="1"/>
  <c r="BU172" i="1"/>
  <c r="BW172" i="1" s="1"/>
  <c r="BY172" i="1"/>
  <c r="K173" i="1"/>
  <c r="BB173" i="1"/>
  <c r="BC173" i="1" s="1"/>
  <c r="BH173" i="1"/>
  <c r="BP173" i="1"/>
  <c r="BN173" i="1"/>
  <c r="BJ173" i="1"/>
  <c r="BF173" i="1"/>
  <c r="BR173" i="1"/>
  <c r="BU173" i="1"/>
  <c r="BY173" i="1"/>
  <c r="K174" i="1"/>
  <c r="BB174" i="1"/>
  <c r="BC174" i="1" s="1"/>
  <c r="BH174" i="1"/>
  <c r="BP174" i="1"/>
  <c r="BN174" i="1"/>
  <c r="BJ174" i="1"/>
  <c r="BF174" i="1"/>
  <c r="BR174" i="1"/>
  <c r="BU174" i="1"/>
  <c r="BY174" i="1"/>
  <c r="K177" i="1"/>
  <c r="BB177" i="1"/>
  <c r="BC177" i="1" s="1"/>
  <c r="BH177" i="1"/>
  <c r="BP177" i="1"/>
  <c r="BN177" i="1"/>
  <c r="BJ177" i="1"/>
  <c r="BF177" i="1"/>
  <c r="BR177" i="1"/>
  <c r="BU177" i="1"/>
  <c r="BW177" i="1" s="1"/>
  <c r="BY177" i="1"/>
  <c r="K178" i="1"/>
  <c r="BB178" i="1"/>
  <c r="BC178" i="1" s="1"/>
  <c r="BH178" i="1"/>
  <c r="BP178" i="1"/>
  <c r="BN178" i="1"/>
  <c r="BJ178" i="1"/>
  <c r="BF178" i="1"/>
  <c r="BR178" i="1"/>
  <c r="BU178" i="1"/>
  <c r="BV178" i="1"/>
  <c r="BY178" i="1"/>
  <c r="BN179" i="1"/>
  <c r="BF179" i="1"/>
  <c r="K180" i="1"/>
  <c r="BB180" i="1"/>
  <c r="BC180" i="1" s="1"/>
  <c r="BH180" i="1"/>
  <c r="BP180" i="1"/>
  <c r="BN180" i="1"/>
  <c r="BJ180" i="1"/>
  <c r="BF180" i="1"/>
  <c r="BR180" i="1"/>
  <c r="BU180" i="1"/>
  <c r="BV180" i="1"/>
  <c r="BY180" i="1"/>
  <c r="K181" i="1"/>
  <c r="BB181" i="1"/>
  <c r="BC181" i="1" s="1"/>
  <c r="BH181" i="1"/>
  <c r="BP181" i="1"/>
  <c r="BN181" i="1"/>
  <c r="BJ181" i="1"/>
  <c r="BF181" i="1"/>
  <c r="BR181" i="1"/>
  <c r="BU181" i="1"/>
  <c r="BY181" i="1"/>
  <c r="K182" i="1"/>
  <c r="BB182" i="1"/>
  <c r="BC182" i="1" s="1"/>
  <c r="BH182" i="1"/>
  <c r="BP182" i="1"/>
  <c r="BN182" i="1"/>
  <c r="BJ182" i="1"/>
  <c r="BF182" i="1"/>
  <c r="BR182" i="1"/>
  <c r="BU182" i="1"/>
  <c r="BY182" i="1"/>
  <c r="BB183" i="1"/>
  <c r="BC183" i="1" s="1"/>
  <c r="BH183" i="1"/>
  <c r="BP183" i="1"/>
  <c r="BN183" i="1"/>
  <c r="BJ183" i="1"/>
  <c r="BF183" i="1"/>
  <c r="BR183" i="1"/>
  <c r="BU183" i="1"/>
  <c r="BW183" i="1" s="1"/>
  <c r="BY183" i="1"/>
  <c r="BB184" i="1"/>
  <c r="BC184" i="1" s="1"/>
  <c r="BP184" i="1"/>
  <c r="BU184" i="1"/>
  <c r="BW184" i="1" s="1"/>
  <c r="BY184" i="1"/>
  <c r="K185" i="1"/>
  <c r="BB185" i="1"/>
  <c r="BC185" i="1" s="1"/>
  <c r="BH185" i="1"/>
  <c r="BP185" i="1"/>
  <c r="BN185" i="1"/>
  <c r="BJ185" i="1"/>
  <c r="BF185" i="1"/>
  <c r="BR185" i="1"/>
  <c r="BU185" i="1"/>
  <c r="BY185" i="1"/>
  <c r="K186" i="1"/>
  <c r="BB186" i="1"/>
  <c r="BC186" i="1" s="1"/>
  <c r="BH186" i="1"/>
  <c r="BP186" i="1"/>
  <c r="BN186" i="1"/>
  <c r="BJ186" i="1"/>
  <c r="BF186" i="1"/>
  <c r="BR186" i="1"/>
  <c r="BU186" i="1"/>
  <c r="BW186" i="1" s="1"/>
  <c r="BY186" i="1"/>
  <c r="BF188" i="1"/>
  <c r="K189" i="1"/>
  <c r="BB189" i="1"/>
  <c r="BC189" i="1" s="1"/>
  <c r="BH189" i="1"/>
  <c r="BP189" i="1"/>
  <c r="BN189" i="1"/>
  <c r="BJ189" i="1"/>
  <c r="BF189" i="1"/>
  <c r="BR189" i="1"/>
  <c r="BU189" i="1"/>
  <c r="BY189" i="1"/>
  <c r="K190" i="1"/>
  <c r="BB190" i="1"/>
  <c r="BC190" i="1" s="1"/>
  <c r="BH190" i="1"/>
  <c r="BP190" i="1"/>
  <c r="BN190" i="1"/>
  <c r="BJ190" i="1"/>
  <c r="BF190" i="1"/>
  <c r="BR190" i="1"/>
  <c r="BU190" i="1"/>
  <c r="BW190" i="1" s="1"/>
  <c r="BY190" i="1"/>
  <c r="K191" i="1"/>
  <c r="BB191" i="1"/>
  <c r="BC191" i="1" s="1"/>
  <c r="BH191" i="1"/>
  <c r="BP191" i="1"/>
  <c r="BN191" i="1"/>
  <c r="BJ191" i="1"/>
  <c r="BF191" i="1"/>
  <c r="BR191" i="1"/>
  <c r="BU191" i="1"/>
  <c r="BY191" i="1"/>
  <c r="K192" i="1"/>
  <c r="BB192" i="1"/>
  <c r="BC192" i="1" s="1"/>
  <c r="BH192" i="1"/>
  <c r="BP192" i="1"/>
  <c r="BN192" i="1"/>
  <c r="BJ192" i="1"/>
  <c r="BF192" i="1"/>
  <c r="BR192" i="1"/>
  <c r="BU192" i="1"/>
  <c r="BW192" i="1" s="1"/>
  <c r="BY192" i="1"/>
  <c r="K193" i="1"/>
  <c r="BB193" i="1"/>
  <c r="BC193" i="1" s="1"/>
  <c r="BH193" i="1"/>
  <c r="BP193" i="1"/>
  <c r="BN193" i="1"/>
  <c r="BJ193" i="1"/>
  <c r="BF193" i="1"/>
  <c r="BR193" i="1"/>
  <c r="BU193" i="1"/>
  <c r="BV193" i="1"/>
  <c r="BY193" i="1"/>
  <c r="K195" i="1"/>
  <c r="BB195" i="1"/>
  <c r="BC195" i="1" s="1"/>
  <c r="BH195" i="1"/>
  <c r="BP195" i="1"/>
  <c r="BN195" i="1"/>
  <c r="BJ195" i="1"/>
  <c r="BF195" i="1"/>
  <c r="BR195" i="1"/>
  <c r="BU195" i="1"/>
  <c r="BW195" i="1" s="1"/>
  <c r="K196" i="1"/>
  <c r="BB196" i="1"/>
  <c r="BC196" i="1" s="1"/>
  <c r="BH196" i="1"/>
  <c r="BP196" i="1"/>
  <c r="BN196" i="1"/>
  <c r="BJ196" i="1"/>
  <c r="BF196" i="1"/>
  <c r="BR196" i="1"/>
  <c r="BU196" i="1"/>
  <c r="BY196" i="1"/>
  <c r="K197" i="1"/>
  <c r="BB197" i="1"/>
  <c r="BC197" i="1" s="1"/>
  <c r="BH197" i="1"/>
  <c r="BP197" i="1"/>
  <c r="BN197" i="1"/>
  <c r="BJ197" i="1"/>
  <c r="BF197" i="1"/>
  <c r="BR197" i="1"/>
  <c r="BU197" i="1"/>
  <c r="BW197" i="1" s="1"/>
  <c r="BY197" i="1"/>
  <c r="K198" i="1"/>
  <c r="BB198" i="1"/>
  <c r="BC198" i="1" s="1"/>
  <c r="BH198" i="1"/>
  <c r="BP198" i="1"/>
  <c r="BN198" i="1"/>
  <c r="BJ198" i="1"/>
  <c r="BF198" i="1"/>
  <c r="BR198" i="1"/>
  <c r="BU198" i="1"/>
  <c r="BW198" i="1" s="1"/>
  <c r="BY198" i="1"/>
  <c r="K199" i="1"/>
  <c r="BB199" i="1"/>
  <c r="BC199" i="1" s="1"/>
  <c r="BH199" i="1"/>
  <c r="BP199" i="1"/>
  <c r="BN199" i="1"/>
  <c r="BJ199" i="1"/>
  <c r="BF199" i="1"/>
  <c r="BR199" i="1"/>
  <c r="BU199" i="1"/>
  <c r="BV199" i="1"/>
  <c r="BY199" i="1"/>
  <c r="K200" i="1"/>
  <c r="BB200" i="1"/>
  <c r="BC200" i="1" s="1"/>
  <c r="BH200" i="1"/>
  <c r="BP200" i="1"/>
  <c r="BN200" i="1"/>
  <c r="BJ200" i="1"/>
  <c r="BF200" i="1"/>
  <c r="BR200" i="1"/>
  <c r="BU200" i="1"/>
  <c r="BW200" i="1" s="1"/>
  <c r="BY200" i="1"/>
  <c r="K201" i="1"/>
  <c r="BB201" i="1"/>
  <c r="BC201" i="1" s="1"/>
  <c r="BH201" i="1"/>
  <c r="BP201" i="1"/>
  <c r="BN201" i="1"/>
  <c r="BJ201" i="1"/>
  <c r="BF201" i="1"/>
  <c r="BR201" i="1"/>
  <c r="BU201" i="1"/>
  <c r="BV201" i="1"/>
  <c r="BY201" i="1"/>
  <c r="BF202" i="1"/>
  <c r="K203" i="1"/>
  <c r="BB203" i="1"/>
  <c r="BC203" i="1" s="1"/>
  <c r="BH203" i="1"/>
  <c r="BP203" i="1"/>
  <c r="BN203" i="1"/>
  <c r="BJ203" i="1"/>
  <c r="BF203" i="1"/>
  <c r="BR203" i="1"/>
  <c r="BU203" i="1"/>
  <c r="BY203" i="1"/>
  <c r="K204" i="1"/>
  <c r="BB204" i="1"/>
  <c r="BC204" i="1" s="1"/>
  <c r="BH204" i="1"/>
  <c r="BP204" i="1"/>
  <c r="BN204" i="1"/>
  <c r="BJ204" i="1"/>
  <c r="BF204" i="1"/>
  <c r="BR204" i="1"/>
  <c r="BU204" i="1"/>
  <c r="BW204" i="1" s="1"/>
  <c r="BY204" i="1"/>
  <c r="BH207" i="1"/>
  <c r="BP207" i="1"/>
  <c r="BN207" i="1"/>
  <c r="BJ207" i="1"/>
  <c r="BF207" i="1"/>
  <c r="BR207" i="1"/>
  <c r="BU207" i="1"/>
  <c r="BV207" i="1"/>
  <c r="BY207" i="1"/>
  <c r="K209" i="1"/>
  <c r="BB209" i="1"/>
  <c r="BC209" i="1" s="1"/>
  <c r="BH209" i="1"/>
  <c r="BP209" i="1"/>
  <c r="BN209" i="1"/>
  <c r="BJ209" i="1"/>
  <c r="BF209" i="1"/>
  <c r="BR209" i="1"/>
  <c r="BU209" i="1"/>
  <c r="BW209" i="1" s="1"/>
  <c r="BY209" i="1"/>
  <c r="K210" i="1"/>
  <c r="BB210" i="1"/>
  <c r="BC210" i="1" s="1"/>
  <c r="BH210" i="1"/>
  <c r="BP210" i="1"/>
  <c r="BN210" i="1"/>
  <c r="BJ210" i="1"/>
  <c r="BF210" i="1"/>
  <c r="BR210" i="1"/>
  <c r="BU210" i="1"/>
  <c r="BY210" i="1"/>
  <c r="K212" i="1"/>
  <c r="BB212" i="1"/>
  <c r="BC212" i="1" s="1"/>
  <c r="BH212" i="1"/>
  <c r="BP212" i="1"/>
  <c r="BN212" i="1"/>
  <c r="BJ212" i="1"/>
  <c r="BF212" i="1"/>
  <c r="BR212" i="1"/>
  <c r="BU212" i="1"/>
  <c r="BW212" i="1" s="1"/>
  <c r="BY212" i="1"/>
  <c r="K213" i="1"/>
  <c r="BB213" i="1"/>
  <c r="BC213" i="1" s="1"/>
  <c r="BH213" i="1"/>
  <c r="BP213" i="1"/>
  <c r="BN213" i="1"/>
  <c r="BJ213" i="1"/>
  <c r="BF213" i="1"/>
  <c r="BR213" i="1"/>
  <c r="BU213" i="1"/>
  <c r="BV213" i="1"/>
  <c r="BY213" i="1"/>
  <c r="K214" i="1"/>
  <c r="BB214" i="1"/>
  <c r="BC214" i="1" s="1"/>
  <c r="BY214" i="1"/>
  <c r="K215" i="1"/>
  <c r="BB215" i="1"/>
  <c r="BC215" i="1" s="1"/>
  <c r="K216" i="1"/>
  <c r="BB216" i="1"/>
  <c r="BC216" i="1" s="1"/>
  <c r="BH216" i="1"/>
  <c r="BP216" i="1"/>
  <c r="BN216" i="1"/>
  <c r="BJ216" i="1"/>
  <c r="BF216" i="1"/>
  <c r="BR216" i="1"/>
  <c r="BU216" i="1"/>
  <c r="BY216" i="1"/>
  <c r="K217" i="1"/>
  <c r="BB217" i="1"/>
  <c r="BC217" i="1" s="1"/>
  <c r="BH217" i="1"/>
  <c r="BP217" i="1"/>
  <c r="BN217" i="1"/>
  <c r="BJ217" i="1"/>
  <c r="BF217" i="1"/>
  <c r="BR217" i="1"/>
  <c r="BU217" i="1"/>
  <c r="BW217" i="1" s="1"/>
  <c r="K219" i="1"/>
  <c r="BB219" i="1"/>
  <c r="BC219" i="1" s="1"/>
  <c r="BH219" i="1"/>
  <c r="BN219" i="1"/>
  <c r="BJ219" i="1"/>
  <c r="BF219" i="1"/>
  <c r="BU219" i="1"/>
  <c r="BW219" i="1" s="1"/>
  <c r="BY219" i="1"/>
  <c r="K220" i="1"/>
  <c r="BB220" i="1"/>
  <c r="BC220" i="1" s="1"/>
  <c r="BH220" i="1"/>
  <c r="BP220" i="1"/>
  <c r="BN220" i="1"/>
  <c r="BJ220" i="1"/>
  <c r="BF220" i="1"/>
  <c r="BR220" i="1"/>
  <c r="BU220" i="1"/>
  <c r="BY220" i="1"/>
  <c r="K221" i="1"/>
  <c r="BB221" i="1"/>
  <c r="BC221" i="1" s="1"/>
  <c r="BH221" i="1"/>
  <c r="BP221" i="1"/>
  <c r="BN221" i="1"/>
  <c r="BJ221" i="1"/>
  <c r="BF221" i="1"/>
  <c r="BR221" i="1"/>
  <c r="BU221" i="1"/>
  <c r="BW221" i="1" s="1"/>
  <c r="K222" i="1"/>
  <c r="BB222" i="1"/>
  <c r="BC222" i="1" s="1"/>
  <c r="BH222" i="1"/>
  <c r="BP222" i="1"/>
  <c r="BN222" i="1"/>
  <c r="BJ222" i="1"/>
  <c r="BF222" i="1"/>
  <c r="BR222" i="1"/>
  <c r="BU222" i="1"/>
  <c r="BW222" i="1" s="1"/>
  <c r="BY222" i="1"/>
  <c r="K223" i="1"/>
  <c r="BB223" i="1"/>
  <c r="BC223" i="1" s="1"/>
  <c r="BH223" i="1"/>
  <c r="BP223" i="1"/>
  <c r="BN223" i="1"/>
  <c r="BJ223" i="1"/>
  <c r="BF223" i="1"/>
  <c r="BR223" i="1"/>
  <c r="BU223" i="1"/>
  <c r="BW223" i="1" s="1"/>
  <c r="K224" i="1"/>
  <c r="BB224" i="1"/>
  <c r="BC224" i="1" s="1"/>
  <c r="BH224" i="1"/>
  <c r="BP224" i="1"/>
  <c r="BN224" i="1"/>
  <c r="BJ224" i="1"/>
  <c r="BF224" i="1"/>
  <c r="BR224" i="1"/>
  <c r="BU224" i="1"/>
  <c r="BY224" i="1"/>
  <c r="K225" i="1"/>
  <c r="BB225" i="1"/>
  <c r="BC225" i="1" s="1"/>
  <c r="BH225" i="1"/>
  <c r="BP225" i="1"/>
  <c r="BN225" i="1"/>
  <c r="BJ225" i="1"/>
  <c r="BF225" i="1"/>
  <c r="BR225" i="1"/>
  <c r="BU225" i="1"/>
  <c r="BW225" i="1" s="1"/>
  <c r="BY225" i="1"/>
  <c r="K226" i="1"/>
  <c r="BB226" i="1"/>
  <c r="BC226" i="1" s="1"/>
  <c r="BH226" i="1"/>
  <c r="BP226" i="1"/>
  <c r="BN226" i="1"/>
  <c r="BJ226" i="1"/>
  <c r="BF226" i="1"/>
  <c r="BR226" i="1"/>
  <c r="BU226" i="1"/>
  <c r="BW226" i="1" s="1"/>
  <c r="BY226" i="1"/>
  <c r="K227" i="1"/>
  <c r="BB227" i="1"/>
  <c r="BC227" i="1" s="1"/>
  <c r="BH227" i="1"/>
  <c r="BP227" i="1"/>
  <c r="BJ227" i="1"/>
  <c r="BF227" i="1"/>
  <c r="BR227" i="1"/>
  <c r="BU227" i="1"/>
  <c r="BW227" i="1" s="1"/>
  <c r="BY227" i="1"/>
  <c r="K228" i="1"/>
  <c r="BB228" i="1"/>
  <c r="BC228" i="1" s="1"/>
  <c r="BH228" i="1"/>
  <c r="BP228" i="1"/>
  <c r="BN228" i="1"/>
  <c r="BJ228" i="1"/>
  <c r="BF228" i="1"/>
  <c r="BR228" i="1"/>
  <c r="BU228" i="1"/>
  <c r="BW228" i="1" s="1"/>
  <c r="K230" i="1"/>
  <c r="BB230" i="1"/>
  <c r="BC230" i="1" s="1"/>
  <c r="BH230" i="1"/>
  <c r="BP230" i="1"/>
  <c r="BN230" i="1"/>
  <c r="BJ230" i="1"/>
  <c r="BF230" i="1"/>
  <c r="BR230" i="1"/>
  <c r="BY230" i="1"/>
  <c r="K232" i="1"/>
  <c r="BB232" i="1"/>
  <c r="BC232" i="1" s="1"/>
  <c r="BH232" i="1"/>
  <c r="BP232" i="1"/>
  <c r="BN232" i="1"/>
  <c r="BJ232" i="1"/>
  <c r="BF232" i="1"/>
  <c r="BR232" i="1"/>
  <c r="BU232" i="1"/>
  <c r="K233" i="1"/>
  <c r="BB233" i="1"/>
  <c r="BC233" i="1" s="1"/>
  <c r="BH233" i="1"/>
  <c r="BP233" i="1"/>
  <c r="BN233" i="1"/>
  <c r="BJ233" i="1"/>
  <c r="BF233" i="1"/>
  <c r="BR233" i="1"/>
  <c r="BU233" i="1"/>
  <c r="BY233" i="1"/>
  <c r="K234" i="1"/>
  <c r="BB234" i="1"/>
  <c r="BC234" i="1" s="1"/>
  <c r="BH234" i="1"/>
  <c r="BP234" i="1"/>
  <c r="BN234" i="1"/>
  <c r="BJ234" i="1"/>
  <c r="BF234" i="1"/>
  <c r="BR234" i="1"/>
  <c r="BU234" i="1"/>
  <c r="BY234" i="1"/>
  <c r="K235" i="1"/>
  <c r="BB235" i="1"/>
  <c r="BC235" i="1" s="1"/>
  <c r="BH235" i="1"/>
  <c r="BP235" i="1"/>
  <c r="BN235" i="1"/>
  <c r="BJ235" i="1"/>
  <c r="BF235" i="1"/>
  <c r="BR235" i="1"/>
  <c r="BU235" i="1"/>
  <c r="BW235" i="1" s="1"/>
  <c r="BY235" i="1"/>
  <c r="K236" i="1"/>
  <c r="BB236" i="1"/>
  <c r="BC236" i="1" s="1"/>
  <c r="BH236" i="1"/>
  <c r="BP236" i="1"/>
  <c r="BN236" i="1"/>
  <c r="BJ236" i="1"/>
  <c r="BF236" i="1"/>
  <c r="BR236" i="1"/>
  <c r="BU236" i="1"/>
  <c r="BW236" i="1" s="1"/>
  <c r="BY236" i="1"/>
  <c r="K237" i="1"/>
  <c r="BB237" i="1"/>
  <c r="BC237" i="1" s="1"/>
  <c r="BH237" i="1"/>
  <c r="BP237" i="1"/>
  <c r="BN237" i="1"/>
  <c r="BJ237" i="1"/>
  <c r="BF237" i="1"/>
  <c r="BR237" i="1"/>
  <c r="BU237" i="1"/>
  <c r="BV237" i="1"/>
  <c r="BY237" i="1"/>
  <c r="K238" i="1"/>
  <c r="BB238" i="1"/>
  <c r="BC238" i="1" s="1"/>
  <c r="BH238" i="1"/>
  <c r="BP238" i="1"/>
  <c r="BN238" i="1"/>
  <c r="BJ238" i="1"/>
  <c r="BF238" i="1"/>
  <c r="BR238" i="1"/>
  <c r="BU238" i="1"/>
  <c r="K241" i="1"/>
  <c r="BB241" i="1"/>
  <c r="BC241" i="1" s="1"/>
  <c r="BH241" i="1"/>
  <c r="BP241" i="1"/>
  <c r="BN241" i="1"/>
  <c r="BJ241" i="1"/>
  <c r="BF241" i="1"/>
  <c r="BR241" i="1"/>
  <c r="BU241" i="1"/>
  <c r="BY241" i="1"/>
  <c r="K242" i="1"/>
  <c r="BB242" i="1"/>
  <c r="BC242" i="1" s="1"/>
  <c r="BH242" i="1"/>
  <c r="BP242" i="1"/>
  <c r="BN242" i="1"/>
  <c r="BJ242" i="1"/>
  <c r="BF242" i="1"/>
  <c r="BR242" i="1"/>
  <c r="BU242" i="1"/>
  <c r="BW242" i="1" s="1"/>
  <c r="BY242" i="1"/>
  <c r="K243" i="1"/>
  <c r="BB243" i="1"/>
  <c r="BC243" i="1" s="1"/>
  <c r="BH243" i="1"/>
  <c r="BP243" i="1"/>
  <c r="BN243" i="1"/>
  <c r="BJ243" i="1"/>
  <c r="BF243" i="1"/>
  <c r="BR243" i="1"/>
  <c r="BU243" i="1"/>
  <c r="BW243" i="1" s="1"/>
  <c r="BY243" i="1"/>
  <c r="K244" i="1"/>
  <c r="BB244" i="1"/>
  <c r="BC244" i="1" s="1"/>
  <c r="BH244" i="1"/>
  <c r="BP244" i="1"/>
  <c r="BN244" i="1"/>
  <c r="BJ244" i="1"/>
  <c r="BF244" i="1"/>
  <c r="BR244" i="1"/>
  <c r="BU244" i="1"/>
  <c r="BY244" i="1"/>
  <c r="K245" i="1"/>
  <c r="BB245" i="1"/>
  <c r="BC245" i="1" s="1"/>
  <c r="BH245" i="1"/>
  <c r="BP245" i="1"/>
  <c r="BN245" i="1"/>
  <c r="BJ245" i="1"/>
  <c r="BF245" i="1"/>
  <c r="BR245" i="1"/>
  <c r="BU245" i="1"/>
  <c r="BW245" i="1" s="1"/>
  <c r="BY245" i="1"/>
  <c r="K246" i="1"/>
  <c r="BB246" i="1"/>
  <c r="BC246" i="1" s="1"/>
  <c r="BH246" i="1"/>
  <c r="BP246" i="1"/>
  <c r="BN246" i="1"/>
  <c r="BJ246" i="1"/>
  <c r="BF246" i="1"/>
  <c r="BR246" i="1"/>
  <c r="BU246" i="1"/>
  <c r="BV246" i="1"/>
  <c r="BY246" i="1"/>
  <c r="K247" i="1"/>
  <c r="BB247" i="1"/>
  <c r="BC247" i="1" s="1"/>
  <c r="BH247" i="1"/>
  <c r="BP247" i="1"/>
  <c r="BN247" i="1"/>
  <c r="BJ247" i="1"/>
  <c r="BF247" i="1"/>
  <c r="BR247" i="1"/>
  <c r="BU247" i="1"/>
  <c r="BW247" i="1" s="1"/>
  <c r="K248" i="1"/>
  <c r="BB248" i="1"/>
  <c r="BC248" i="1" s="1"/>
  <c r="BH248" i="1"/>
  <c r="BP248" i="1"/>
  <c r="BN248" i="1"/>
  <c r="BJ248" i="1"/>
  <c r="BF248" i="1"/>
  <c r="BR248" i="1"/>
  <c r="BU248" i="1"/>
  <c r="BY248" i="1"/>
  <c r="K249" i="1"/>
  <c r="BB249" i="1"/>
  <c r="BC249" i="1" s="1"/>
  <c r="BH249" i="1"/>
  <c r="BP249" i="1"/>
  <c r="BN249" i="1"/>
  <c r="BJ249" i="1"/>
  <c r="BF249" i="1"/>
  <c r="BR249" i="1"/>
  <c r="BU249" i="1"/>
  <c r="BW249" i="1" s="1"/>
  <c r="K250" i="1"/>
  <c r="BB250" i="1"/>
  <c r="BC250" i="1" s="1"/>
  <c r="BH250" i="1"/>
  <c r="BP250" i="1"/>
  <c r="BN250" i="1"/>
  <c r="BJ250" i="1"/>
  <c r="BF250" i="1"/>
  <c r="BR250" i="1"/>
  <c r="BU250" i="1"/>
  <c r="BV250" i="1"/>
  <c r="BY250" i="1"/>
  <c r="K251" i="1"/>
  <c r="BB251" i="1"/>
  <c r="BC251" i="1" s="1"/>
  <c r="BH251" i="1"/>
  <c r="BP251" i="1"/>
  <c r="BN251" i="1"/>
  <c r="BJ251" i="1"/>
  <c r="BF251" i="1"/>
  <c r="BR251" i="1"/>
  <c r="BU251" i="1"/>
  <c r="BW251" i="1" s="1"/>
  <c r="BV251" i="1"/>
  <c r="BY251" i="1"/>
  <c r="K252" i="1"/>
  <c r="BB252" i="1"/>
  <c r="BC252" i="1" s="1"/>
  <c r="BH252" i="1"/>
  <c r="BP252" i="1"/>
  <c r="BN252" i="1"/>
  <c r="BJ252" i="1"/>
  <c r="BF252" i="1"/>
  <c r="BR252" i="1"/>
  <c r="BU252" i="1"/>
  <c r="BV252" i="1"/>
  <c r="BY252" i="1"/>
  <c r="K253" i="1"/>
  <c r="BB253" i="1"/>
  <c r="BC253" i="1" s="1"/>
  <c r="BH253" i="1"/>
  <c r="BP253" i="1"/>
  <c r="BN253" i="1"/>
  <c r="BJ253" i="1"/>
  <c r="BF253" i="1"/>
  <c r="BR253" i="1"/>
  <c r="BU253" i="1"/>
  <c r="BY253" i="1"/>
  <c r="K254" i="1"/>
  <c r="BB254" i="1"/>
  <c r="BC254" i="1" s="1"/>
  <c r="BH254" i="1"/>
  <c r="BP254" i="1"/>
  <c r="BN254" i="1"/>
  <c r="BJ254" i="1"/>
  <c r="BF254" i="1"/>
  <c r="BR254" i="1"/>
  <c r="BU254" i="1"/>
  <c r="BW254" i="1" s="1"/>
  <c r="BY254" i="1"/>
  <c r="K255" i="1"/>
  <c r="BB255" i="1"/>
  <c r="BC255" i="1" s="1"/>
  <c r="BH255" i="1"/>
  <c r="BP255" i="1"/>
  <c r="BN255" i="1"/>
  <c r="BJ255" i="1"/>
  <c r="BF255" i="1"/>
  <c r="BR255" i="1"/>
  <c r="BU255" i="1"/>
  <c r="BW255" i="1" s="1"/>
  <c r="BY255" i="1"/>
  <c r="K256" i="1"/>
  <c r="BB256" i="1"/>
  <c r="BC256" i="1" s="1"/>
  <c r="BH256" i="1"/>
  <c r="BP256" i="1"/>
  <c r="BN256" i="1"/>
  <c r="BJ256" i="1"/>
  <c r="BF256" i="1"/>
  <c r="BR256" i="1"/>
  <c r="BU256" i="1"/>
  <c r="BY256" i="1"/>
  <c r="K257" i="1"/>
  <c r="BB257" i="1"/>
  <c r="BC257" i="1" s="1"/>
  <c r="BH257" i="1"/>
  <c r="BP257" i="1"/>
  <c r="BN257" i="1"/>
  <c r="BJ257" i="1"/>
  <c r="BF257" i="1"/>
  <c r="BR257" i="1"/>
  <c r="BU257" i="1"/>
  <c r="BW257" i="1" s="1"/>
  <c r="BY257" i="1"/>
  <c r="K258" i="1"/>
  <c r="BB258" i="1"/>
  <c r="BC258" i="1" s="1"/>
  <c r="BH258" i="1"/>
  <c r="BP258" i="1"/>
  <c r="BN258" i="1"/>
  <c r="BJ258" i="1"/>
  <c r="BF258" i="1"/>
  <c r="BR258" i="1"/>
  <c r="BU258" i="1"/>
  <c r="BW258" i="1" s="1"/>
  <c r="BY258" i="1"/>
  <c r="K259" i="1"/>
  <c r="BB259" i="1"/>
  <c r="BC259" i="1" s="1"/>
  <c r="BH259" i="1"/>
  <c r="BP259" i="1"/>
  <c r="BN259" i="1"/>
  <c r="BJ259" i="1"/>
  <c r="BF259" i="1"/>
  <c r="BR259" i="1"/>
  <c r="BU259" i="1"/>
  <c r="BW259" i="1" s="1"/>
  <c r="BY259" i="1"/>
  <c r="K260" i="1"/>
  <c r="BB260" i="1"/>
  <c r="BC260" i="1" s="1"/>
  <c r="BH260" i="1"/>
  <c r="BP260" i="1"/>
  <c r="BN260" i="1"/>
  <c r="BJ260" i="1"/>
  <c r="BF260" i="1"/>
  <c r="BR260" i="1"/>
  <c r="BU260" i="1"/>
  <c r="BW260" i="1" s="1"/>
  <c r="K261" i="1"/>
  <c r="BB261" i="1"/>
  <c r="BC261" i="1" s="1"/>
  <c r="BH261" i="1"/>
  <c r="BP261" i="1"/>
  <c r="BN261" i="1"/>
  <c r="BJ261" i="1"/>
  <c r="BF261" i="1"/>
  <c r="BR261" i="1"/>
  <c r="BU261" i="1"/>
  <c r="BY261" i="1"/>
  <c r="K262" i="1"/>
  <c r="BB262" i="1"/>
  <c r="BC262" i="1" s="1"/>
  <c r="BH262" i="1"/>
  <c r="BP262" i="1"/>
  <c r="BN262" i="1"/>
  <c r="BJ262" i="1"/>
  <c r="BF262" i="1"/>
  <c r="BR262" i="1"/>
  <c r="BU262" i="1"/>
  <c r="BW262" i="1" s="1"/>
  <c r="K263" i="1"/>
  <c r="BB263" i="1"/>
  <c r="BC263" i="1" s="1"/>
  <c r="BH263" i="1"/>
  <c r="BP263" i="1"/>
  <c r="BN263" i="1"/>
  <c r="BJ263" i="1"/>
  <c r="BF263" i="1"/>
  <c r="BR263" i="1"/>
  <c r="BU263" i="1"/>
  <c r="BV263" i="1"/>
  <c r="BY263" i="1"/>
  <c r="K264" i="1"/>
  <c r="BB264" i="1"/>
  <c r="BC264" i="1" s="1"/>
  <c r="BH264" i="1"/>
  <c r="BP264" i="1"/>
  <c r="BN264" i="1"/>
  <c r="BJ264" i="1"/>
  <c r="BF264" i="1"/>
  <c r="BR264" i="1"/>
  <c r="BU264" i="1"/>
  <c r="BY264" i="1"/>
  <c r="K267" i="1"/>
  <c r="BB267" i="1"/>
  <c r="BC267" i="1" s="1"/>
  <c r="BH267" i="1"/>
  <c r="BP267" i="1"/>
  <c r="BN267" i="1"/>
  <c r="BJ267" i="1"/>
  <c r="BF267" i="1"/>
  <c r="BR267" i="1"/>
  <c r="BU267" i="1"/>
  <c r="BY267" i="1"/>
  <c r="K268" i="1"/>
  <c r="BB268" i="1"/>
  <c r="BC268" i="1" s="1"/>
  <c r="BH268" i="1"/>
  <c r="BP268" i="1"/>
  <c r="BN268" i="1"/>
  <c r="BJ268" i="1"/>
  <c r="BF268" i="1"/>
  <c r="BR268" i="1"/>
  <c r="BU268" i="1"/>
  <c r="BY268" i="1"/>
  <c r="K269" i="1"/>
  <c r="BB269" i="1"/>
  <c r="BC269" i="1" s="1"/>
  <c r="BH269" i="1"/>
  <c r="BP269" i="1"/>
  <c r="BN269" i="1"/>
  <c r="BJ269" i="1"/>
  <c r="BF269" i="1"/>
  <c r="BR269" i="1"/>
  <c r="BU269" i="1"/>
  <c r="BW269" i="1" s="1"/>
  <c r="BY269" i="1"/>
  <c r="K271" i="1"/>
  <c r="BB271" i="1"/>
  <c r="BC271" i="1" s="1"/>
  <c r="BH271" i="1"/>
  <c r="BP271" i="1"/>
  <c r="BN271" i="1"/>
  <c r="BJ271" i="1"/>
  <c r="BF271" i="1"/>
  <c r="BR271" i="1"/>
  <c r="BU271" i="1"/>
  <c r="BY271" i="1"/>
  <c r="K272" i="1"/>
  <c r="BB272" i="1"/>
  <c r="BC272" i="1" s="1"/>
  <c r="BH272" i="1"/>
  <c r="BP272" i="1"/>
  <c r="BN272" i="1"/>
  <c r="BF272" i="1"/>
  <c r="BR272" i="1"/>
  <c r="BU272" i="1"/>
  <c r="BW272" i="1" s="1"/>
  <c r="BY272" i="1"/>
  <c r="K273" i="1"/>
  <c r="BB273" i="1"/>
  <c r="BC273" i="1" s="1"/>
  <c r="BH273" i="1"/>
  <c r="BP273" i="1"/>
  <c r="BN273" i="1"/>
  <c r="BJ273" i="1"/>
  <c r="BF273" i="1"/>
  <c r="BR273" i="1"/>
  <c r="BU273" i="1"/>
  <c r="BY273" i="1"/>
  <c r="K275" i="1"/>
  <c r="BB275" i="1"/>
  <c r="BC275" i="1" s="1"/>
  <c r="BH275" i="1"/>
  <c r="BP275" i="1"/>
  <c r="BN275" i="1"/>
  <c r="BJ275" i="1"/>
  <c r="BF275" i="1"/>
  <c r="BR275" i="1"/>
  <c r="BU275" i="1"/>
  <c r="BW275" i="1" s="1"/>
  <c r="K276" i="1"/>
  <c r="BB276" i="1"/>
  <c r="BC276" i="1" s="1"/>
  <c r="BH276" i="1"/>
  <c r="BP276" i="1"/>
  <c r="BN276" i="1"/>
  <c r="BJ276" i="1"/>
  <c r="BF276" i="1"/>
  <c r="BR276" i="1"/>
  <c r="BU276" i="1"/>
  <c r="BW276" i="1" s="1"/>
  <c r="K277" i="1"/>
  <c r="BB277" i="1"/>
  <c r="BC277" i="1" s="1"/>
  <c r="BH277" i="1"/>
  <c r="BP277" i="1"/>
  <c r="BN277" i="1"/>
  <c r="BJ277" i="1"/>
  <c r="BF277" i="1"/>
  <c r="BR277" i="1"/>
  <c r="BU277" i="1"/>
  <c r="BY277" i="1"/>
  <c r="K278" i="1"/>
  <c r="BB278" i="1"/>
  <c r="BC278" i="1" s="1"/>
  <c r="BH278" i="1"/>
  <c r="BP278" i="1"/>
  <c r="BN278" i="1"/>
  <c r="BJ278" i="1"/>
  <c r="BF278" i="1"/>
  <c r="BR278" i="1"/>
  <c r="BU278" i="1"/>
  <c r="BW278" i="1" s="1"/>
  <c r="BY278" i="1"/>
  <c r="K279" i="1"/>
  <c r="BB279" i="1"/>
  <c r="BC279" i="1" s="1"/>
  <c r="BH279" i="1"/>
  <c r="BP279" i="1"/>
  <c r="BN279" i="1"/>
  <c r="BJ279" i="1"/>
  <c r="BF279" i="1"/>
  <c r="BR279" i="1"/>
  <c r="BU279" i="1"/>
  <c r="BY279" i="1"/>
  <c r="K280" i="1"/>
  <c r="BB280" i="1"/>
  <c r="BC280" i="1" s="1"/>
  <c r="BH280" i="1"/>
  <c r="BP280" i="1"/>
  <c r="BN280" i="1"/>
  <c r="BF280" i="1"/>
  <c r="BR280" i="1"/>
  <c r="BU280" i="1"/>
  <c r="BW280" i="1" s="1"/>
  <c r="BY280" i="1"/>
  <c r="K281" i="1"/>
  <c r="BB281" i="1"/>
  <c r="BC281" i="1" s="1"/>
  <c r="BH281" i="1"/>
  <c r="BP281" i="1"/>
  <c r="BN281" i="1"/>
  <c r="BJ281" i="1"/>
  <c r="BF281" i="1"/>
  <c r="BR281" i="1"/>
  <c r="BU281" i="1"/>
  <c r="BY281" i="1"/>
  <c r="K282" i="1"/>
  <c r="BB282" i="1"/>
  <c r="BC282" i="1" s="1"/>
  <c r="BH282" i="1"/>
  <c r="BP282" i="1"/>
  <c r="BN282" i="1"/>
  <c r="BJ282" i="1"/>
  <c r="BF282" i="1"/>
  <c r="BR282" i="1"/>
  <c r="BU282" i="1"/>
  <c r="BY282" i="1"/>
  <c r="K285" i="1"/>
  <c r="BB285" i="1"/>
  <c r="BC285" i="1" s="1"/>
  <c r="BH285" i="1"/>
  <c r="BP285" i="1"/>
  <c r="BN285" i="1"/>
  <c r="BJ285" i="1"/>
  <c r="BF285" i="1"/>
  <c r="BR285" i="1"/>
  <c r="BU285" i="1"/>
  <c r="BW285" i="1" s="1"/>
  <c r="BY285" i="1"/>
  <c r="K286" i="1"/>
  <c r="BB286" i="1"/>
  <c r="BC286" i="1" s="1"/>
  <c r="BH286" i="1"/>
  <c r="BP286" i="1"/>
  <c r="BN286" i="1"/>
  <c r="BJ286" i="1"/>
  <c r="BF286" i="1"/>
  <c r="BR286" i="1"/>
  <c r="BU286" i="1"/>
  <c r="BY286" i="1"/>
  <c r="K287" i="1"/>
  <c r="BB287" i="1"/>
  <c r="BC287" i="1" s="1"/>
  <c r="BH287" i="1"/>
  <c r="BP287" i="1"/>
  <c r="BN287" i="1"/>
  <c r="BJ287" i="1"/>
  <c r="BF287" i="1"/>
  <c r="BR287" i="1"/>
  <c r="BU287" i="1"/>
  <c r="BW287" i="1" s="1"/>
  <c r="BY287" i="1"/>
  <c r="K290" i="1"/>
  <c r="BB290" i="1"/>
  <c r="BC290" i="1" s="1"/>
  <c r="BH290" i="1"/>
  <c r="BP290" i="1"/>
  <c r="BN290" i="1"/>
  <c r="BJ290" i="1"/>
  <c r="BF290" i="1"/>
  <c r="BR290" i="1"/>
  <c r="BU290" i="1"/>
  <c r="BY290" i="1"/>
  <c r="K291" i="1"/>
  <c r="BB291" i="1"/>
  <c r="BC291" i="1" s="1"/>
  <c r="BH291" i="1"/>
  <c r="BP291" i="1"/>
  <c r="BN291" i="1"/>
  <c r="BJ291" i="1"/>
  <c r="BF291" i="1"/>
  <c r="BR291" i="1"/>
  <c r="BU291" i="1"/>
  <c r="BV291" i="1"/>
  <c r="BY291" i="1"/>
  <c r="K292" i="1"/>
  <c r="BB292" i="1"/>
  <c r="BC292" i="1" s="1"/>
  <c r="BH292" i="1"/>
  <c r="BP292" i="1"/>
  <c r="BN292" i="1"/>
  <c r="BJ292" i="1"/>
  <c r="BF292" i="1"/>
  <c r="BR292" i="1"/>
  <c r="BU292" i="1"/>
  <c r="BW292" i="1" s="1"/>
  <c r="BY292" i="1"/>
  <c r="K293" i="1"/>
  <c r="BB293" i="1"/>
  <c r="BC293" i="1" s="1"/>
  <c r="BH293" i="1"/>
  <c r="BP293" i="1"/>
  <c r="BN293" i="1"/>
  <c r="BJ293" i="1"/>
  <c r="BF293" i="1"/>
  <c r="BR293" i="1"/>
  <c r="BU293" i="1"/>
  <c r="BV293" i="1" s="1"/>
  <c r="BY293" i="1"/>
  <c r="K295" i="1"/>
  <c r="BB295" i="1"/>
  <c r="BC295" i="1" s="1"/>
  <c r="BH295" i="1"/>
  <c r="BP295" i="1"/>
  <c r="BN295" i="1"/>
  <c r="BJ295" i="1"/>
  <c r="BF295" i="1"/>
  <c r="BR295" i="1"/>
  <c r="BU295" i="1"/>
  <c r="BY295" i="1"/>
  <c r="K296" i="1"/>
  <c r="BB296" i="1"/>
  <c r="BC296" i="1" s="1"/>
  <c r="BH296" i="1"/>
  <c r="BP296" i="1"/>
  <c r="BN296" i="1"/>
  <c r="BJ296" i="1"/>
  <c r="BF296" i="1"/>
  <c r="BR296" i="1"/>
  <c r="BU296" i="1"/>
  <c r="BW296" i="1" s="1"/>
  <c r="BY296" i="1"/>
  <c r="K297" i="1"/>
  <c r="BB297" i="1"/>
  <c r="BC297" i="1" s="1"/>
  <c r="BH297" i="1"/>
  <c r="BP297" i="1"/>
  <c r="BN297" i="1"/>
  <c r="BJ297" i="1"/>
  <c r="BF297" i="1"/>
  <c r="BR297" i="1"/>
  <c r="BU297" i="1"/>
  <c r="BW297" i="1" s="1"/>
  <c r="BY297" i="1"/>
  <c r="K298" i="1"/>
  <c r="BB298" i="1"/>
  <c r="BC298" i="1" s="1"/>
  <c r="BH298" i="1"/>
  <c r="BP298" i="1"/>
  <c r="BN298" i="1"/>
  <c r="BJ298" i="1"/>
  <c r="BF298" i="1"/>
  <c r="BR298" i="1"/>
  <c r="BU298" i="1"/>
  <c r="BW298" i="1" s="1"/>
  <c r="BY298" i="1"/>
  <c r="K299" i="1"/>
  <c r="BB299" i="1"/>
  <c r="BC299" i="1" s="1"/>
  <c r="BH299" i="1"/>
  <c r="BP299" i="1"/>
  <c r="BN299" i="1"/>
  <c r="BJ299" i="1"/>
  <c r="BF299" i="1"/>
  <c r="BR299" i="1"/>
  <c r="BU299" i="1"/>
  <c r="BY299" i="1"/>
  <c r="K300" i="1"/>
  <c r="BB300" i="1"/>
  <c r="BC300" i="1" s="1"/>
  <c r="BH300" i="1"/>
  <c r="BP300" i="1"/>
  <c r="BN300" i="1"/>
  <c r="BJ300" i="1"/>
  <c r="BF300" i="1"/>
  <c r="BR300" i="1"/>
  <c r="BU300" i="1"/>
  <c r="BV300" i="1"/>
  <c r="BY300" i="1"/>
  <c r="BH301" i="1"/>
  <c r="BJ301" i="1"/>
  <c r="BR301" i="1"/>
  <c r="K303" i="1"/>
  <c r="BB303" i="1"/>
  <c r="BC303" i="1" s="1"/>
  <c r="BR303" i="1"/>
  <c r="BU303" i="1"/>
  <c r="BY303" i="1"/>
  <c r="K304" i="1"/>
  <c r="BB304" i="1"/>
  <c r="BC304" i="1" s="1"/>
  <c r="BR304" i="1"/>
  <c r="BU304" i="1"/>
  <c r="BW304" i="1" s="1"/>
  <c r="BY304" i="1"/>
  <c r="K305" i="1"/>
  <c r="BB305" i="1"/>
  <c r="BC305" i="1" s="1"/>
  <c r="BR305" i="1"/>
  <c r="BU305" i="1"/>
  <c r="BY305" i="1"/>
  <c r="K307" i="1"/>
  <c r="BB307" i="1"/>
  <c r="BC307" i="1" s="1"/>
  <c r="BR307" i="1"/>
  <c r="BU307" i="1"/>
  <c r="BY307" i="1"/>
  <c r="K308" i="1"/>
  <c r="BB308" i="1"/>
  <c r="BC308" i="1" s="1"/>
  <c r="BR308" i="1"/>
  <c r="BU308" i="1"/>
  <c r="BW308" i="1" s="1"/>
  <c r="BY308" i="1"/>
  <c r="K309" i="1"/>
  <c r="BB309" i="1"/>
  <c r="BC309" i="1" s="1"/>
  <c r="BR309" i="1"/>
  <c r="BU309" i="1"/>
  <c r="BW309" i="1" s="1"/>
  <c r="BY309" i="1"/>
  <c r="K310" i="1"/>
  <c r="BB310" i="1"/>
  <c r="BC310" i="1" s="1"/>
  <c r="BR310" i="1"/>
  <c r="BU310" i="1"/>
  <c r="BV310" i="1"/>
  <c r="BY310" i="1"/>
  <c r="K314" i="1"/>
  <c r="BB314" i="1"/>
  <c r="BC314" i="1" s="1"/>
  <c r="BH314" i="1"/>
  <c r="BP314" i="1"/>
  <c r="BN314" i="1"/>
  <c r="BJ314" i="1"/>
  <c r="BF314" i="1"/>
  <c r="BR314" i="1"/>
  <c r="BU314" i="1"/>
  <c r="BW314" i="1" s="1"/>
  <c r="BY314" i="1"/>
  <c r="K315" i="1"/>
  <c r="BB315" i="1"/>
  <c r="BC315" i="1" s="1"/>
  <c r="BH315" i="1"/>
  <c r="BP315" i="1"/>
  <c r="BN315" i="1"/>
  <c r="BJ315" i="1"/>
  <c r="BF315" i="1"/>
  <c r="BR315" i="1"/>
  <c r="BU315" i="1"/>
  <c r="BY315" i="1"/>
  <c r="K316" i="1"/>
  <c r="BB316" i="1"/>
  <c r="BC316" i="1" s="1"/>
  <c r="BH316" i="1"/>
  <c r="BP316" i="1"/>
  <c r="BN316" i="1"/>
  <c r="BJ316" i="1"/>
  <c r="BF316" i="1"/>
  <c r="BR316" i="1"/>
  <c r="BU316" i="1"/>
  <c r="BW316" i="1" s="1"/>
  <c r="BY316" i="1"/>
  <c r="K317" i="1"/>
  <c r="BB317" i="1"/>
  <c r="BC317" i="1" s="1"/>
  <c r="BH317" i="1"/>
  <c r="BP317" i="1"/>
  <c r="BN317" i="1"/>
  <c r="BJ317" i="1"/>
  <c r="BF317" i="1"/>
  <c r="BR317" i="1"/>
  <c r="BU317" i="1"/>
  <c r="BV317" i="1"/>
  <c r="BY317" i="1"/>
  <c r="K318" i="1"/>
  <c r="BB318" i="1"/>
  <c r="BC318" i="1" s="1"/>
  <c r="BH318" i="1"/>
  <c r="BP318" i="1"/>
  <c r="BN318" i="1"/>
  <c r="BJ318" i="1"/>
  <c r="BF318" i="1"/>
  <c r="BR318" i="1"/>
  <c r="BU318" i="1"/>
  <c r="BW318" i="1" s="1"/>
  <c r="BY318" i="1"/>
  <c r="BN319" i="1"/>
  <c r="K320" i="1"/>
  <c r="BB320" i="1"/>
  <c r="BC320" i="1" s="1"/>
  <c r="BH320" i="1"/>
  <c r="BP320" i="1"/>
  <c r="BN320" i="1"/>
  <c r="BJ320" i="1"/>
  <c r="BF320" i="1"/>
  <c r="BR320" i="1"/>
  <c r="BU320" i="1"/>
  <c r="BY320" i="1"/>
  <c r="K321" i="1"/>
  <c r="BB321" i="1"/>
  <c r="BC321" i="1" s="1"/>
  <c r="BH321" i="1"/>
  <c r="BP321" i="1"/>
  <c r="BN321" i="1"/>
  <c r="BJ321" i="1"/>
  <c r="BF321" i="1"/>
  <c r="BR321" i="1"/>
  <c r="BU321" i="1"/>
  <c r="BW321" i="1" s="1"/>
  <c r="BY321" i="1"/>
  <c r="K322" i="1"/>
  <c r="BB322" i="1"/>
  <c r="BC322" i="1" s="1"/>
  <c r="BH322" i="1"/>
  <c r="BP322" i="1"/>
  <c r="BN322" i="1"/>
  <c r="BJ322" i="1"/>
  <c r="BF322" i="1"/>
  <c r="BR322" i="1"/>
  <c r="BU322" i="1"/>
  <c r="BY322" i="1"/>
  <c r="K323" i="1"/>
  <c r="BB323" i="1"/>
  <c r="BC323" i="1" s="1"/>
  <c r="BH323" i="1"/>
  <c r="BP323" i="1"/>
  <c r="BN323" i="1"/>
  <c r="BJ323" i="1"/>
  <c r="BF323" i="1"/>
  <c r="BR323" i="1"/>
  <c r="BU323" i="1"/>
  <c r="BY323" i="1"/>
  <c r="K325" i="1"/>
  <c r="BB325" i="1"/>
  <c r="BC325" i="1" s="1"/>
  <c r="BH325" i="1"/>
  <c r="BP325" i="1"/>
  <c r="BN325" i="1"/>
  <c r="BJ325" i="1"/>
  <c r="BF325" i="1"/>
  <c r="BR325" i="1"/>
  <c r="BU325" i="1"/>
  <c r="BW325" i="1" s="1"/>
  <c r="BY325" i="1"/>
  <c r="K326" i="1"/>
  <c r="BB326" i="1"/>
  <c r="BC326" i="1" s="1"/>
  <c r="BH326" i="1"/>
  <c r="BP326" i="1"/>
  <c r="BN326" i="1"/>
  <c r="BJ326" i="1"/>
  <c r="BF326" i="1"/>
  <c r="BR326" i="1"/>
  <c r="BU326" i="1"/>
  <c r="BY326" i="1"/>
  <c r="K327" i="1"/>
  <c r="BB327" i="1"/>
  <c r="BC327" i="1" s="1"/>
  <c r="BH327" i="1"/>
  <c r="BP327" i="1"/>
  <c r="BN327" i="1"/>
  <c r="BJ327" i="1"/>
  <c r="BF327" i="1"/>
  <c r="BR327" i="1"/>
  <c r="BU327" i="1"/>
  <c r="BV327" i="1" s="1"/>
  <c r="BY327" i="1"/>
  <c r="K328" i="1"/>
  <c r="BB328" i="1"/>
  <c r="BC328" i="1" s="1"/>
  <c r="BH328" i="1"/>
  <c r="BP328" i="1"/>
  <c r="BN328" i="1"/>
  <c r="BJ328" i="1"/>
  <c r="BF328" i="1"/>
  <c r="BR328" i="1"/>
  <c r="BU328" i="1"/>
  <c r="BW328" i="1" s="1"/>
  <c r="BY328" i="1"/>
  <c r="K330" i="1"/>
  <c r="BH330" i="1"/>
  <c r="BP330" i="1"/>
  <c r="BN330" i="1"/>
  <c r="BJ330" i="1"/>
  <c r="BF330" i="1"/>
  <c r="BR330" i="1"/>
  <c r="BU330" i="1"/>
  <c r="BV330" i="1"/>
  <c r="BY330" i="1"/>
  <c r="K331" i="1"/>
  <c r="BH331" i="1"/>
  <c r="BP331" i="1"/>
  <c r="BN331" i="1"/>
  <c r="BJ331" i="1"/>
  <c r="BF331" i="1"/>
  <c r="BR331" i="1"/>
  <c r="BU331" i="1"/>
  <c r="BV331" i="1"/>
  <c r="BY331" i="1"/>
  <c r="K332" i="1"/>
  <c r="BH332" i="1"/>
  <c r="BP332" i="1"/>
  <c r="BN332" i="1"/>
  <c r="BJ332" i="1"/>
  <c r="BF332" i="1"/>
  <c r="BR332" i="1"/>
  <c r="BU332" i="1"/>
  <c r="BV332" i="1"/>
  <c r="BY332" i="1"/>
  <c r="K333" i="1"/>
  <c r="BH333" i="1"/>
  <c r="BP333" i="1"/>
  <c r="BN333" i="1"/>
  <c r="BJ333" i="1"/>
  <c r="BF333" i="1"/>
  <c r="BR333" i="1"/>
  <c r="BU333" i="1"/>
  <c r="BV333" i="1"/>
  <c r="BY333" i="1"/>
  <c r="K336" i="1"/>
  <c r="BB336" i="1"/>
  <c r="BC336" i="1" s="1"/>
  <c r="BH336" i="1"/>
  <c r="BP336" i="1"/>
  <c r="BN336" i="1"/>
  <c r="BJ336" i="1"/>
  <c r="BF336" i="1"/>
  <c r="BR336" i="1"/>
  <c r="BU336" i="1"/>
  <c r="BY336" i="1"/>
  <c r="K337" i="1"/>
  <c r="BB337" i="1"/>
  <c r="BC337" i="1" s="1"/>
  <c r="BH337" i="1"/>
  <c r="BP337" i="1"/>
  <c r="BN337" i="1"/>
  <c r="BJ337" i="1"/>
  <c r="BF337" i="1"/>
  <c r="BR337" i="1"/>
  <c r="BU337" i="1"/>
  <c r="BW337" i="1" s="1"/>
  <c r="BY337" i="1"/>
  <c r="K338" i="1"/>
  <c r="BB338" i="1"/>
  <c r="BC338" i="1" s="1"/>
  <c r="BH338" i="1"/>
  <c r="BP338" i="1"/>
  <c r="BN338" i="1"/>
  <c r="BJ338" i="1"/>
  <c r="BF338" i="1"/>
  <c r="BR338" i="1"/>
  <c r="BU338" i="1"/>
  <c r="BY338" i="1"/>
  <c r="BN339" i="1"/>
  <c r="BB340" i="1"/>
  <c r="BC340" i="1" s="1"/>
  <c r="BH340" i="1"/>
  <c r="BP340" i="1"/>
  <c r="BN340" i="1"/>
  <c r="BJ340" i="1"/>
  <c r="BF340" i="1"/>
  <c r="BR340" i="1"/>
  <c r="BU340" i="1"/>
  <c r="BY340" i="1"/>
  <c r="BB341" i="1"/>
  <c r="BC341" i="1" s="1"/>
  <c r="BH341" i="1"/>
  <c r="BP341" i="1"/>
  <c r="BN341" i="1"/>
  <c r="BJ341" i="1"/>
  <c r="BF341" i="1"/>
  <c r="BR341" i="1"/>
  <c r="BU341" i="1"/>
  <c r="BW341" i="1" s="1"/>
  <c r="BY341" i="1"/>
  <c r="K342" i="1"/>
  <c r="BB342" i="1"/>
  <c r="BC342" i="1" s="1"/>
  <c r="BH342" i="1"/>
  <c r="BP342" i="1"/>
  <c r="BN342" i="1"/>
  <c r="BJ342" i="1"/>
  <c r="BF342" i="1"/>
  <c r="BR342" i="1"/>
  <c r="BU342" i="1"/>
  <c r="BY342" i="1"/>
  <c r="BB343" i="1"/>
  <c r="BC343" i="1" s="1"/>
  <c r="BH343" i="1"/>
  <c r="BP343" i="1"/>
  <c r="BN343" i="1"/>
  <c r="BJ343" i="1"/>
  <c r="BF343" i="1"/>
  <c r="BR343" i="1"/>
  <c r="BU343" i="1"/>
  <c r="BW343" i="1" s="1"/>
  <c r="BY343" i="1"/>
  <c r="BN344" i="1"/>
  <c r="K345" i="1"/>
  <c r="BB345" i="1"/>
  <c r="BC345" i="1" s="1"/>
  <c r="BH345" i="1"/>
  <c r="BP345" i="1"/>
  <c r="BN345" i="1"/>
  <c r="BJ345" i="1"/>
  <c r="BF345" i="1"/>
  <c r="BR345" i="1"/>
  <c r="BU345" i="1"/>
  <c r="BY345" i="1"/>
  <c r="K346" i="1"/>
  <c r="BB346" i="1"/>
  <c r="BC346" i="1" s="1"/>
  <c r="BH346" i="1"/>
  <c r="BP346" i="1"/>
  <c r="BN346" i="1"/>
  <c r="BJ346" i="1"/>
  <c r="BF346" i="1"/>
  <c r="BR346" i="1"/>
  <c r="BU346" i="1"/>
  <c r="BW346" i="1" s="1"/>
  <c r="BY346" i="1"/>
  <c r="K347" i="1"/>
  <c r="BB347" i="1"/>
  <c r="BC347" i="1" s="1"/>
  <c r="BH347" i="1"/>
  <c r="BP347" i="1"/>
  <c r="BN347" i="1"/>
  <c r="BJ347" i="1"/>
  <c r="BF347" i="1"/>
  <c r="BR347" i="1"/>
  <c r="BU347" i="1"/>
  <c r="BY347" i="1"/>
  <c r="K348" i="1"/>
  <c r="BB348" i="1"/>
  <c r="BC348" i="1" s="1"/>
  <c r="BH348" i="1"/>
  <c r="BP348" i="1"/>
  <c r="BN348" i="1"/>
  <c r="BJ348" i="1"/>
  <c r="BF348" i="1"/>
  <c r="BR348" i="1"/>
  <c r="BU348" i="1"/>
  <c r="BY348" i="1"/>
  <c r="K351" i="1"/>
  <c r="BB351" i="1"/>
  <c r="BC351" i="1" s="1"/>
  <c r="BH351" i="1"/>
  <c r="BP351" i="1"/>
  <c r="BN351" i="1"/>
  <c r="BJ351" i="1"/>
  <c r="BF351" i="1"/>
  <c r="BR351" i="1"/>
  <c r="BU351" i="1"/>
  <c r="BY351" i="1"/>
  <c r="K352" i="1"/>
  <c r="BB352" i="1"/>
  <c r="BC352" i="1" s="1"/>
  <c r="BH352" i="1"/>
  <c r="BP352" i="1"/>
  <c r="BN352" i="1"/>
  <c r="BJ352" i="1"/>
  <c r="BF352" i="1"/>
  <c r="BR352" i="1"/>
  <c r="BU352" i="1"/>
  <c r="BW352" i="1" s="1"/>
  <c r="BY352" i="1"/>
  <c r="K353" i="1"/>
  <c r="BB353" i="1"/>
  <c r="BC353" i="1" s="1"/>
  <c r="BH353" i="1"/>
  <c r="BP353" i="1"/>
  <c r="BN353" i="1"/>
  <c r="BJ353" i="1"/>
  <c r="BF353" i="1"/>
  <c r="BR353" i="1"/>
  <c r="BU353" i="1"/>
  <c r="BY353" i="1"/>
  <c r="K354" i="1"/>
  <c r="BB354" i="1"/>
  <c r="BC354" i="1" s="1"/>
  <c r="BH354" i="1"/>
  <c r="BP354" i="1"/>
  <c r="BN354" i="1"/>
  <c r="BJ354" i="1"/>
  <c r="BF354" i="1"/>
  <c r="BR354" i="1"/>
  <c r="BU354" i="1"/>
  <c r="BW354" i="1" s="1"/>
  <c r="BY354" i="1"/>
  <c r="K355" i="1"/>
  <c r="BB355" i="1"/>
  <c r="BC355" i="1" s="1"/>
  <c r="BH355" i="1"/>
  <c r="BP355" i="1"/>
  <c r="BN355" i="1"/>
  <c r="BJ355" i="1"/>
  <c r="BF355" i="1"/>
  <c r="BR355" i="1"/>
  <c r="BU355" i="1"/>
  <c r="BY355" i="1"/>
  <c r="K356" i="1"/>
  <c r="BB356" i="1"/>
  <c r="BC356" i="1" s="1"/>
  <c r="BH356" i="1"/>
  <c r="BP356" i="1"/>
  <c r="BN356" i="1"/>
  <c r="BJ356" i="1"/>
  <c r="BF356" i="1"/>
  <c r="BR356" i="1"/>
  <c r="BU356" i="1"/>
  <c r="BW356" i="1" s="1"/>
  <c r="BY356" i="1"/>
  <c r="K357" i="1"/>
  <c r="BB357" i="1"/>
  <c r="BC357" i="1" s="1"/>
  <c r="BH357" i="1"/>
  <c r="BP357" i="1"/>
  <c r="BN357" i="1"/>
  <c r="BJ357" i="1"/>
  <c r="BF357" i="1"/>
  <c r="BR357" i="1"/>
  <c r="BU357" i="1"/>
  <c r="BY357" i="1"/>
  <c r="BJ358" i="1"/>
  <c r="K359" i="1"/>
  <c r="BB359" i="1"/>
  <c r="BC359" i="1" s="1"/>
  <c r="BH359" i="1"/>
  <c r="BP359" i="1"/>
  <c r="BN359" i="1"/>
  <c r="BJ359" i="1"/>
  <c r="BF359" i="1"/>
  <c r="BR359" i="1"/>
  <c r="BU359" i="1"/>
  <c r="BY359" i="1"/>
  <c r="K360" i="1"/>
  <c r="BB360" i="1"/>
  <c r="BC360" i="1" s="1"/>
  <c r="BH360" i="1"/>
  <c r="BP360" i="1"/>
  <c r="BN360" i="1"/>
  <c r="BJ360" i="1"/>
  <c r="BF360" i="1"/>
  <c r="BR360" i="1"/>
  <c r="BU360" i="1"/>
  <c r="BY360" i="1"/>
  <c r="K361" i="1"/>
  <c r="BB361" i="1"/>
  <c r="BC361" i="1" s="1"/>
  <c r="BH361" i="1"/>
  <c r="BP361" i="1"/>
  <c r="BN361" i="1"/>
  <c r="BJ361" i="1"/>
  <c r="BF361" i="1"/>
  <c r="BR361" i="1"/>
  <c r="BU361" i="1"/>
  <c r="BW361" i="1" s="1"/>
  <c r="BY361" i="1"/>
  <c r="K362" i="1"/>
  <c r="BB362" i="1"/>
  <c r="BC362" i="1" s="1"/>
  <c r="BH362" i="1"/>
  <c r="BP362" i="1"/>
  <c r="BN362" i="1"/>
  <c r="BJ362" i="1"/>
  <c r="BF362" i="1"/>
  <c r="BR362" i="1"/>
  <c r="BU362" i="1"/>
  <c r="BW362" i="1" s="1"/>
  <c r="BY362" i="1"/>
  <c r="BJ363" i="1"/>
  <c r="BB364" i="1"/>
  <c r="BC364" i="1" s="1"/>
  <c r="BH364" i="1"/>
  <c r="BP364" i="1"/>
  <c r="BN364" i="1"/>
  <c r="BJ364" i="1"/>
  <c r="BF364" i="1"/>
  <c r="BR364" i="1"/>
  <c r="BU364" i="1"/>
  <c r="BY364" i="1"/>
  <c r="K365" i="1"/>
  <c r="BB365" i="1"/>
  <c r="BC365" i="1" s="1"/>
  <c r="BH365" i="1"/>
  <c r="BP365" i="1"/>
  <c r="BN365" i="1"/>
  <c r="BJ365" i="1"/>
  <c r="BF365" i="1"/>
  <c r="BR365" i="1"/>
  <c r="BU365" i="1"/>
  <c r="BY365" i="1"/>
  <c r="K366" i="1"/>
  <c r="BB366" i="1"/>
  <c r="BC366" i="1" s="1"/>
  <c r="BH366" i="1"/>
  <c r="BP366" i="1"/>
  <c r="BN366" i="1"/>
  <c r="BJ366" i="1"/>
  <c r="BF366" i="1"/>
  <c r="BR366" i="1"/>
  <c r="BU366" i="1"/>
  <c r="BW366" i="1" s="1"/>
  <c r="BY366" i="1"/>
  <c r="K367" i="1"/>
  <c r="BB367" i="1"/>
  <c r="BC367" i="1" s="1"/>
  <c r="BH367" i="1"/>
  <c r="BP367" i="1"/>
  <c r="BN367" i="1"/>
  <c r="BJ367" i="1"/>
  <c r="BF367" i="1"/>
  <c r="BR367" i="1"/>
  <c r="BU367" i="1"/>
  <c r="BY367" i="1"/>
  <c r="BJ368" i="1"/>
  <c r="K369" i="1"/>
  <c r="BB369" i="1"/>
  <c r="BC369" i="1" s="1"/>
  <c r="BH369" i="1"/>
  <c r="BP369" i="1"/>
  <c r="BN369" i="1"/>
  <c r="BJ369" i="1"/>
  <c r="BF369" i="1"/>
  <c r="BR369" i="1"/>
  <c r="BU369" i="1"/>
  <c r="BW369" i="1" s="1"/>
  <c r="BY369" i="1"/>
  <c r="K370" i="1"/>
  <c r="BB370" i="1"/>
  <c r="BC370" i="1" s="1"/>
  <c r="BH370" i="1"/>
  <c r="BP370" i="1"/>
  <c r="BN370" i="1"/>
  <c r="BJ370" i="1"/>
  <c r="BF370" i="1"/>
  <c r="BR370" i="1"/>
  <c r="BU370" i="1"/>
  <c r="BY370" i="1"/>
  <c r="K371" i="1"/>
  <c r="BB371" i="1"/>
  <c r="BC371" i="1" s="1"/>
  <c r="BH371" i="1"/>
  <c r="BP371" i="1"/>
  <c r="BN371" i="1"/>
  <c r="BJ371" i="1"/>
  <c r="BF371" i="1"/>
  <c r="BR371" i="1"/>
  <c r="BU371" i="1"/>
  <c r="BW371" i="1" s="1"/>
  <c r="BY371" i="1"/>
  <c r="K372" i="1"/>
  <c r="BB372" i="1"/>
  <c r="BC372" i="1" s="1"/>
  <c r="BH372" i="1"/>
  <c r="BP372" i="1"/>
  <c r="BN372" i="1"/>
  <c r="BJ372" i="1"/>
  <c r="BF372" i="1"/>
  <c r="BR372" i="1"/>
  <c r="BU372" i="1"/>
  <c r="BW372" i="1" s="1"/>
  <c r="BY372" i="1"/>
  <c r="K375" i="1"/>
  <c r="BB375" i="1"/>
  <c r="BC375" i="1" s="1"/>
  <c r="BH375" i="1"/>
  <c r="BP375" i="1"/>
  <c r="BN375" i="1"/>
  <c r="BJ375" i="1"/>
  <c r="BF375" i="1"/>
  <c r="BR375" i="1"/>
  <c r="BU375" i="1"/>
  <c r="BY375" i="1"/>
  <c r="K376" i="1"/>
  <c r="BB376" i="1"/>
  <c r="BC376" i="1" s="1"/>
  <c r="BH376" i="1"/>
  <c r="BP376" i="1"/>
  <c r="BN376" i="1"/>
  <c r="BJ376" i="1"/>
  <c r="BF376" i="1"/>
  <c r="BR376" i="1"/>
  <c r="BU376" i="1"/>
  <c r="BW376" i="1" s="1"/>
  <c r="BY376" i="1"/>
  <c r="K377" i="1"/>
  <c r="BB377" i="1"/>
  <c r="BC377" i="1" s="1"/>
  <c r="BH377" i="1"/>
  <c r="BP377" i="1"/>
  <c r="BN377" i="1"/>
  <c r="BJ377" i="1"/>
  <c r="BF377" i="1"/>
  <c r="BR377" i="1"/>
  <c r="BU377" i="1"/>
  <c r="BY377" i="1"/>
  <c r="K378" i="1"/>
  <c r="BB378" i="1"/>
  <c r="BC378" i="1" s="1"/>
  <c r="BH378" i="1"/>
  <c r="BP378" i="1"/>
  <c r="BN378" i="1"/>
  <c r="BJ378" i="1"/>
  <c r="BF378" i="1"/>
  <c r="BR378" i="1"/>
  <c r="BU378" i="1"/>
  <c r="BW378" i="1" s="1"/>
  <c r="BY378" i="1"/>
  <c r="BB379" i="1"/>
  <c r="BC379" i="1" s="1"/>
  <c r="BH379" i="1"/>
  <c r="BP379" i="1"/>
  <c r="BN379" i="1"/>
  <c r="BJ379" i="1"/>
  <c r="BF379" i="1"/>
  <c r="BR379" i="1"/>
  <c r="BU379" i="1"/>
  <c r="BY379" i="1"/>
  <c r="BB380" i="1"/>
  <c r="BC380" i="1" s="1"/>
  <c r="BH380" i="1"/>
  <c r="BP380" i="1"/>
  <c r="BN380" i="1"/>
  <c r="BJ380" i="1"/>
  <c r="BF380" i="1"/>
  <c r="BR380" i="1"/>
  <c r="BU380" i="1"/>
  <c r="BY380" i="1"/>
  <c r="K381" i="1"/>
  <c r="BB381" i="1"/>
  <c r="BC381" i="1" s="1"/>
  <c r="BH381" i="1"/>
  <c r="BP381" i="1"/>
  <c r="BN381" i="1"/>
  <c r="BJ381" i="1"/>
  <c r="BF381" i="1"/>
  <c r="BR381" i="1"/>
  <c r="BU381" i="1"/>
  <c r="BW381" i="1" s="1"/>
  <c r="BY381" i="1"/>
  <c r="K382" i="1"/>
  <c r="BB382" i="1"/>
  <c r="BC382" i="1" s="1"/>
  <c r="BH382" i="1"/>
  <c r="BP382" i="1"/>
  <c r="BN382" i="1"/>
  <c r="BJ382" i="1"/>
  <c r="BF382" i="1"/>
  <c r="BR382" i="1"/>
  <c r="BU382" i="1"/>
  <c r="BY382" i="1"/>
  <c r="K383" i="1"/>
  <c r="BB383" i="1"/>
  <c r="BC383" i="1" s="1"/>
  <c r="BH383" i="1"/>
  <c r="BP383" i="1"/>
  <c r="BN383" i="1"/>
  <c r="BJ383" i="1"/>
  <c r="BF383" i="1"/>
  <c r="BR383" i="1"/>
  <c r="BU383" i="1"/>
  <c r="BV383" i="1"/>
  <c r="BY383" i="1"/>
  <c r="K385" i="1"/>
  <c r="BB385" i="1"/>
  <c r="BC385" i="1" s="1"/>
  <c r="BH385" i="1"/>
  <c r="BP385" i="1"/>
  <c r="BJ385" i="1"/>
  <c r="BY385" i="1"/>
  <c r="K386" i="1"/>
  <c r="BB386" i="1"/>
  <c r="BC386" i="1" s="1"/>
  <c r="BH386" i="1"/>
  <c r="BP386" i="1"/>
  <c r="BN386" i="1"/>
  <c r="BJ386" i="1"/>
  <c r="BF386" i="1"/>
  <c r="BR386" i="1"/>
  <c r="BU386" i="1"/>
  <c r="BY386" i="1"/>
  <c r="K387" i="1"/>
  <c r="BB387" i="1"/>
  <c r="BC387" i="1" s="1"/>
  <c r="BH387" i="1"/>
  <c r="BP387" i="1"/>
  <c r="BN387" i="1"/>
  <c r="BJ387" i="1"/>
  <c r="BF387" i="1"/>
  <c r="BR387" i="1"/>
  <c r="BU387" i="1"/>
  <c r="BW387" i="1" s="1"/>
  <c r="BY387" i="1"/>
  <c r="K388" i="1"/>
  <c r="BB388" i="1"/>
  <c r="BC388" i="1" s="1"/>
  <c r="BH388" i="1"/>
  <c r="BP388" i="1"/>
  <c r="BJ388" i="1"/>
  <c r="BY388" i="1"/>
  <c r="BB389" i="1"/>
  <c r="BC389" i="1" s="1"/>
  <c r="BH389" i="1"/>
  <c r="BP389" i="1"/>
  <c r="BN389" i="1"/>
  <c r="BJ389" i="1"/>
  <c r="BF389" i="1"/>
  <c r="BR389" i="1"/>
  <c r="BU389" i="1"/>
  <c r="BW389" i="1" s="1"/>
  <c r="BY389" i="1"/>
  <c r="K390" i="1"/>
  <c r="BB390" i="1"/>
  <c r="BC390" i="1" s="1"/>
  <c r="BH390" i="1"/>
  <c r="BP390" i="1"/>
  <c r="BN390" i="1"/>
  <c r="BJ390" i="1"/>
  <c r="BF390" i="1"/>
  <c r="BR390" i="1"/>
  <c r="BU390" i="1"/>
  <c r="BW390" i="1" s="1"/>
  <c r="BY390" i="1"/>
  <c r="K392" i="1"/>
  <c r="BB392" i="1"/>
  <c r="BC392" i="1" s="1"/>
  <c r="BH392" i="1"/>
  <c r="BP392" i="1"/>
  <c r="BJ392" i="1"/>
  <c r="BY392" i="1"/>
  <c r="BB393" i="1"/>
  <c r="BC393" i="1" s="1"/>
  <c r="BH393" i="1"/>
  <c r="BP393" i="1"/>
  <c r="BN393" i="1"/>
  <c r="BJ393" i="1"/>
  <c r="BF393" i="1"/>
  <c r="BR393" i="1"/>
  <c r="BU393" i="1"/>
  <c r="BW393" i="1" s="1"/>
  <c r="BY393" i="1"/>
  <c r="K394" i="1"/>
  <c r="BB394" i="1"/>
  <c r="BC394" i="1" s="1"/>
  <c r="BH394" i="1"/>
  <c r="BP394" i="1"/>
  <c r="BN394" i="1"/>
  <c r="BJ394" i="1"/>
  <c r="BF394" i="1"/>
  <c r="BR394" i="1"/>
  <c r="BU394" i="1"/>
  <c r="BY394" i="1"/>
  <c r="K395" i="1"/>
  <c r="BB395" i="1"/>
  <c r="BC395" i="1" s="1"/>
  <c r="BH395" i="1"/>
  <c r="BP395" i="1"/>
  <c r="BJ395" i="1"/>
  <c r="BY395" i="1"/>
  <c r="BB396" i="1"/>
  <c r="BC396" i="1" s="1"/>
  <c r="BH396" i="1"/>
  <c r="BP396" i="1"/>
  <c r="BN396" i="1"/>
  <c r="BJ396" i="1"/>
  <c r="BF396" i="1"/>
  <c r="BR396" i="1"/>
  <c r="BU396" i="1"/>
  <c r="BW396" i="1" s="1"/>
  <c r="BY396" i="1"/>
  <c r="K397" i="1"/>
  <c r="BB397" i="1"/>
  <c r="BC397" i="1" s="1"/>
  <c r="BH397" i="1"/>
  <c r="BP397" i="1"/>
  <c r="BN397" i="1"/>
  <c r="BJ397" i="1"/>
  <c r="BF397" i="1"/>
  <c r="BR397" i="1"/>
  <c r="BU397" i="1"/>
  <c r="BY397" i="1"/>
  <c r="BF398" i="1"/>
  <c r="BB399" i="1"/>
  <c r="BC399" i="1" s="1"/>
  <c r="BH399" i="1"/>
  <c r="BP399" i="1"/>
  <c r="BN399" i="1"/>
  <c r="BJ399" i="1"/>
  <c r="BF399" i="1"/>
  <c r="BR399" i="1"/>
  <c r="BU399" i="1"/>
  <c r="BV399" i="1"/>
  <c r="K400" i="1"/>
  <c r="BB400" i="1"/>
  <c r="BC400" i="1" s="1"/>
  <c r="BH400" i="1"/>
  <c r="BP400" i="1"/>
  <c r="BN400" i="1"/>
  <c r="BJ400" i="1"/>
  <c r="BF400" i="1"/>
  <c r="BR400" i="1"/>
  <c r="BU400" i="1"/>
  <c r="BY400" i="1"/>
  <c r="K401" i="1"/>
  <c r="BB401" i="1"/>
  <c r="BC401" i="1" s="1"/>
  <c r="BH401" i="1"/>
  <c r="BP401" i="1"/>
  <c r="BN401" i="1"/>
  <c r="BJ401" i="1"/>
  <c r="BF401" i="1"/>
  <c r="BR401" i="1"/>
  <c r="BU401" i="1"/>
  <c r="BY401" i="1"/>
  <c r="BB402" i="1"/>
  <c r="BC402" i="1" s="1"/>
  <c r="BH402" i="1"/>
  <c r="BP402" i="1"/>
  <c r="BN402" i="1"/>
  <c r="BJ402" i="1"/>
  <c r="BF402" i="1"/>
  <c r="BR402" i="1"/>
  <c r="BU402" i="1"/>
  <c r="BV402" i="1"/>
  <c r="K403" i="1"/>
  <c r="BB403" i="1"/>
  <c r="BC403" i="1" s="1"/>
  <c r="BH403" i="1"/>
  <c r="BP403" i="1"/>
  <c r="BN403" i="1"/>
  <c r="BJ403" i="1"/>
  <c r="BF403" i="1"/>
  <c r="BR403" i="1"/>
  <c r="BU403" i="1"/>
  <c r="BW403" i="1" s="1"/>
  <c r="BY403" i="1"/>
  <c r="K404" i="1"/>
  <c r="BB404" i="1"/>
  <c r="BC404" i="1" s="1"/>
  <c r="BH404" i="1"/>
  <c r="BP404" i="1"/>
  <c r="BN404" i="1"/>
  <c r="BJ404" i="1"/>
  <c r="BF404" i="1"/>
  <c r="BR404" i="1"/>
  <c r="BU404" i="1"/>
  <c r="BY404" i="1"/>
  <c r="K407" i="1"/>
  <c r="BB407" i="1"/>
  <c r="BC407" i="1" s="1"/>
  <c r="BH407" i="1"/>
  <c r="BP407" i="1"/>
  <c r="BN407" i="1"/>
  <c r="BJ407" i="1"/>
  <c r="BF407" i="1"/>
  <c r="BR407" i="1"/>
  <c r="BU407" i="1"/>
  <c r="BY407" i="1"/>
  <c r="K408" i="1"/>
  <c r="BB408" i="1"/>
  <c r="BC408" i="1" s="1"/>
  <c r="BH408" i="1"/>
  <c r="BP408" i="1"/>
  <c r="BN408" i="1"/>
  <c r="BJ408" i="1"/>
  <c r="BF408" i="1"/>
  <c r="BR408" i="1"/>
  <c r="BU408" i="1"/>
  <c r="BY408" i="1"/>
  <c r="K409" i="1"/>
  <c r="BB409" i="1"/>
  <c r="BC409" i="1" s="1"/>
  <c r="BH409" i="1"/>
  <c r="BP409" i="1"/>
  <c r="BN409" i="1"/>
  <c r="BJ409" i="1"/>
  <c r="BF409" i="1"/>
  <c r="BR409" i="1"/>
  <c r="BU409" i="1"/>
  <c r="BW409" i="1" s="1"/>
  <c r="BY409" i="1"/>
  <c r="K411" i="1"/>
  <c r="BB411" i="1"/>
  <c r="BC411" i="1" s="1"/>
  <c r="BH411" i="1"/>
  <c r="BP411" i="1"/>
  <c r="BN411" i="1"/>
  <c r="BJ411" i="1"/>
  <c r="BF411" i="1"/>
  <c r="BR411" i="1"/>
  <c r="BU411" i="1"/>
  <c r="BW411" i="1" s="1"/>
  <c r="BY411" i="1"/>
  <c r="K412" i="1"/>
  <c r="BB412" i="1"/>
  <c r="BC412" i="1" s="1"/>
  <c r="BH412" i="1"/>
  <c r="BP412" i="1"/>
  <c r="BN412" i="1"/>
  <c r="BJ412" i="1"/>
  <c r="BF412" i="1"/>
  <c r="BR412" i="1"/>
  <c r="BU412" i="1"/>
  <c r="BY412" i="1"/>
  <c r="K413" i="1"/>
  <c r="BB413" i="1"/>
  <c r="BC413" i="1" s="1"/>
  <c r="BH413" i="1"/>
  <c r="BP413" i="1"/>
  <c r="BN413" i="1"/>
  <c r="BJ413" i="1"/>
  <c r="BF413" i="1"/>
  <c r="BR413" i="1"/>
  <c r="BU413" i="1"/>
  <c r="BW413" i="1" s="1"/>
  <c r="BY413" i="1"/>
  <c r="K414" i="1"/>
  <c r="BB414" i="1"/>
  <c r="BC414" i="1" s="1"/>
  <c r="BH414" i="1"/>
  <c r="BP414" i="1"/>
  <c r="BN414" i="1"/>
  <c r="BJ414" i="1"/>
  <c r="BF414" i="1"/>
  <c r="BR414" i="1"/>
  <c r="BU414" i="1"/>
  <c r="BY414" i="1"/>
  <c r="K416" i="1"/>
  <c r="BB416" i="1"/>
  <c r="BC416" i="1" s="1"/>
  <c r="BH416" i="1"/>
  <c r="BP416" i="1"/>
  <c r="BN416" i="1"/>
  <c r="BJ416" i="1"/>
  <c r="BF416" i="1"/>
  <c r="BR416" i="1"/>
  <c r="BU416" i="1"/>
  <c r="BY416" i="1"/>
  <c r="K417" i="1"/>
  <c r="BB417" i="1"/>
  <c r="BC417" i="1" s="1"/>
  <c r="BH417" i="1"/>
  <c r="BP417" i="1"/>
  <c r="BN417" i="1"/>
  <c r="BJ417" i="1"/>
  <c r="BF417" i="1"/>
  <c r="BR417" i="1"/>
  <c r="BU417" i="1"/>
  <c r="BW417" i="1" s="1"/>
  <c r="BY417" i="1"/>
  <c r="K418" i="1"/>
  <c r="BB418" i="1"/>
  <c r="BC418" i="1" s="1"/>
  <c r="BH418" i="1"/>
  <c r="BP418" i="1"/>
  <c r="BN418" i="1"/>
  <c r="BJ418" i="1"/>
  <c r="BF418" i="1"/>
  <c r="BR418" i="1"/>
  <c r="BU418" i="1"/>
  <c r="BY418" i="1"/>
  <c r="K419" i="1"/>
  <c r="BB419" i="1"/>
  <c r="BC419" i="1" s="1"/>
  <c r="BH419" i="1"/>
  <c r="BP419" i="1"/>
  <c r="BN419" i="1"/>
  <c r="BJ419" i="1"/>
  <c r="BF419" i="1"/>
  <c r="BR419" i="1"/>
  <c r="BU419" i="1"/>
  <c r="BY419" i="1"/>
  <c r="K422" i="1"/>
  <c r="BB422" i="1"/>
  <c r="BC422" i="1" s="1"/>
  <c r="BH422" i="1"/>
  <c r="BP422" i="1"/>
  <c r="BN422" i="1"/>
  <c r="BJ422" i="1"/>
  <c r="BF422" i="1"/>
  <c r="BR422" i="1"/>
  <c r="BU422" i="1"/>
  <c r="BW422" i="1" s="1"/>
  <c r="BY422" i="1"/>
  <c r="K423" i="1"/>
  <c r="BB423" i="1"/>
  <c r="BC423" i="1" s="1"/>
  <c r="BH423" i="1"/>
  <c r="BP423" i="1"/>
  <c r="BN423" i="1"/>
  <c r="BJ423" i="1"/>
  <c r="BF423" i="1"/>
  <c r="BR423" i="1"/>
  <c r="BU423" i="1"/>
  <c r="BW423" i="1" s="1"/>
  <c r="BY423" i="1"/>
  <c r="K424" i="1"/>
  <c r="BB424" i="1"/>
  <c r="BC424" i="1" s="1"/>
  <c r="BH424" i="1"/>
  <c r="BP424" i="1"/>
  <c r="BN424" i="1"/>
  <c r="BJ424" i="1"/>
  <c r="BF424" i="1"/>
  <c r="BR424" i="1"/>
  <c r="BU424" i="1"/>
  <c r="BY424" i="1"/>
  <c r="K426" i="1"/>
  <c r="BB426" i="1"/>
  <c r="BC426" i="1" s="1"/>
  <c r="BH426" i="1"/>
  <c r="BP426" i="1"/>
  <c r="BN426" i="1"/>
  <c r="BJ426" i="1"/>
  <c r="BF426" i="1"/>
  <c r="BR426" i="1"/>
  <c r="BU426" i="1"/>
  <c r="BW426" i="1" s="1"/>
  <c r="BY426" i="1"/>
  <c r="K427" i="1"/>
  <c r="BB427" i="1"/>
  <c r="BC427" i="1" s="1"/>
  <c r="BH427" i="1"/>
  <c r="BP427" i="1"/>
  <c r="BN427" i="1"/>
  <c r="BJ427" i="1"/>
  <c r="BF427" i="1"/>
  <c r="BR427" i="1"/>
  <c r="BU427" i="1"/>
  <c r="BW427" i="1" s="1"/>
  <c r="BY427" i="1"/>
  <c r="K428" i="1"/>
  <c r="BB428" i="1"/>
  <c r="BC428" i="1" s="1"/>
  <c r="BH428" i="1"/>
  <c r="BP428" i="1"/>
  <c r="BN428" i="1"/>
  <c r="BJ428" i="1"/>
  <c r="BF428" i="1"/>
  <c r="BR428" i="1"/>
  <c r="BU428" i="1"/>
  <c r="BY428" i="1"/>
  <c r="K429" i="1"/>
  <c r="BB429" i="1"/>
  <c r="BC429" i="1" s="1"/>
  <c r="BH429" i="1"/>
  <c r="BP429" i="1"/>
  <c r="BN429" i="1"/>
  <c r="BJ429" i="1"/>
  <c r="BF429" i="1"/>
  <c r="BR429" i="1"/>
  <c r="BU429" i="1"/>
  <c r="BY429" i="1"/>
  <c r="K431" i="1"/>
  <c r="BB431" i="1"/>
  <c r="BC431" i="1" s="1"/>
  <c r="BH431" i="1"/>
  <c r="BP431" i="1"/>
  <c r="BN431" i="1"/>
  <c r="BJ431" i="1"/>
  <c r="BF431" i="1"/>
  <c r="BR431" i="1"/>
  <c r="BU431" i="1"/>
  <c r="BW431" i="1" s="1"/>
  <c r="BY431" i="1"/>
  <c r="K432" i="1"/>
  <c r="BB432" i="1"/>
  <c r="BC432" i="1" s="1"/>
  <c r="BH432" i="1"/>
  <c r="BP432" i="1"/>
  <c r="BN432" i="1"/>
  <c r="BJ432" i="1"/>
  <c r="BF432" i="1"/>
  <c r="BR432" i="1"/>
  <c r="BU432" i="1"/>
  <c r="BY432" i="1"/>
  <c r="K433" i="1"/>
  <c r="BB433" i="1"/>
  <c r="BC433" i="1" s="1"/>
  <c r="BH433" i="1"/>
  <c r="BP433" i="1"/>
  <c r="BN433" i="1"/>
  <c r="BJ433" i="1"/>
  <c r="BF433" i="1"/>
  <c r="BR433" i="1"/>
  <c r="BU433" i="1"/>
  <c r="BW433" i="1" s="1"/>
  <c r="BY433" i="1"/>
  <c r="K434" i="1"/>
  <c r="BB434" i="1"/>
  <c r="BC434" i="1" s="1"/>
  <c r="BH434" i="1"/>
  <c r="BP434" i="1"/>
  <c r="BN434" i="1"/>
  <c r="BJ434" i="1"/>
  <c r="BF434" i="1"/>
  <c r="BR434" i="1"/>
  <c r="BU434" i="1"/>
  <c r="BY434" i="1"/>
  <c r="K437" i="1"/>
  <c r="BB437" i="1"/>
  <c r="BC437" i="1" s="1"/>
  <c r="BH437" i="1"/>
  <c r="BP437" i="1"/>
  <c r="BN437" i="1"/>
  <c r="BJ437" i="1"/>
  <c r="BF437" i="1"/>
  <c r="BR437" i="1"/>
  <c r="BU437" i="1"/>
  <c r="BY437" i="1"/>
  <c r="K438" i="1"/>
  <c r="BB438" i="1"/>
  <c r="BC438" i="1" s="1"/>
  <c r="BH438" i="1"/>
  <c r="BP438" i="1"/>
  <c r="BN438" i="1"/>
  <c r="BJ438" i="1"/>
  <c r="BF438" i="1"/>
  <c r="BR438" i="1"/>
  <c r="BU438" i="1"/>
  <c r="BW438" i="1" s="1"/>
  <c r="BY438" i="1"/>
  <c r="K439" i="1"/>
  <c r="BB439" i="1"/>
  <c r="BC439" i="1" s="1"/>
  <c r="BH439" i="1"/>
  <c r="BP439" i="1"/>
  <c r="BN439" i="1"/>
  <c r="BJ439" i="1"/>
  <c r="BF439" i="1"/>
  <c r="BR439" i="1"/>
  <c r="BU439" i="1"/>
  <c r="BY439" i="1"/>
  <c r="BF440" i="1"/>
  <c r="K441" i="1"/>
  <c r="BB441" i="1"/>
  <c r="BC441" i="1" s="1"/>
  <c r="BH441" i="1"/>
  <c r="BP441" i="1"/>
  <c r="BN441" i="1"/>
  <c r="BJ441" i="1"/>
  <c r="BF441" i="1"/>
  <c r="BR441" i="1"/>
  <c r="BU441" i="1"/>
  <c r="BW441" i="1" s="1"/>
  <c r="BY441" i="1"/>
  <c r="K442" i="1"/>
  <c r="BB442" i="1"/>
  <c r="BC442" i="1" s="1"/>
  <c r="BH442" i="1"/>
  <c r="BP442" i="1"/>
  <c r="BN442" i="1"/>
  <c r="BJ442" i="1"/>
  <c r="BF442" i="1"/>
  <c r="BR442" i="1"/>
  <c r="BU442" i="1"/>
  <c r="BW442" i="1" s="1"/>
  <c r="BY442" i="1"/>
  <c r="K443" i="1"/>
  <c r="BB443" i="1"/>
  <c r="BC443" i="1" s="1"/>
  <c r="BH443" i="1"/>
  <c r="BP443" i="1"/>
  <c r="BN443" i="1"/>
  <c r="BJ443" i="1"/>
  <c r="BF443" i="1"/>
  <c r="BR443" i="1"/>
  <c r="BU443" i="1"/>
  <c r="BW443" i="1" s="1"/>
  <c r="BY443" i="1"/>
  <c r="K444" i="1"/>
  <c r="BB444" i="1"/>
  <c r="BC444" i="1" s="1"/>
  <c r="BH444" i="1"/>
  <c r="BP444" i="1"/>
  <c r="BN444" i="1"/>
  <c r="BJ444" i="1"/>
  <c r="BF444" i="1"/>
  <c r="BR444" i="1"/>
  <c r="BU444" i="1"/>
  <c r="BW444" i="1" s="1"/>
  <c r="BY444" i="1"/>
  <c r="BB446" i="1"/>
  <c r="BC446" i="1" s="1"/>
  <c r="BH446" i="1"/>
  <c r="BP446" i="1"/>
  <c r="BN446" i="1"/>
  <c r="BJ446" i="1"/>
  <c r="BF446" i="1"/>
  <c r="BR446" i="1"/>
  <c r="BU446" i="1"/>
  <c r="BW446" i="1" s="1"/>
  <c r="BY446" i="1"/>
  <c r="K447" i="1"/>
  <c r="BB447" i="1"/>
  <c r="BC447" i="1" s="1"/>
  <c r="BH447" i="1"/>
  <c r="BP447" i="1"/>
  <c r="BN447" i="1"/>
  <c r="BJ447" i="1"/>
  <c r="BF447" i="1"/>
  <c r="BR447" i="1"/>
  <c r="BU447" i="1"/>
  <c r="BY447" i="1"/>
  <c r="K448" i="1"/>
  <c r="BB448" i="1"/>
  <c r="BC448" i="1" s="1"/>
  <c r="BH448" i="1"/>
  <c r="BP448" i="1"/>
  <c r="BN448" i="1"/>
  <c r="BJ448" i="1"/>
  <c r="BF448" i="1"/>
  <c r="BR448" i="1"/>
  <c r="BU448" i="1"/>
  <c r="BW448" i="1" s="1"/>
  <c r="BY448" i="1"/>
  <c r="K449" i="1"/>
  <c r="BB449" i="1"/>
  <c r="BC449" i="1" s="1"/>
  <c r="BH449" i="1"/>
  <c r="BP449" i="1"/>
  <c r="BN449" i="1"/>
  <c r="BJ449" i="1"/>
  <c r="BF449" i="1"/>
  <c r="BR449" i="1"/>
  <c r="BU449" i="1"/>
  <c r="BY449" i="1"/>
  <c r="K452" i="1"/>
  <c r="BB452" i="1"/>
  <c r="BH452" i="1"/>
  <c r="BP452" i="1"/>
  <c r="BN452" i="1"/>
  <c r="BJ452" i="1"/>
  <c r="BF452" i="1"/>
  <c r="BR452" i="1"/>
  <c r="BU452" i="1"/>
  <c r="BY452" i="1"/>
  <c r="K453" i="1"/>
  <c r="BB453" i="1"/>
  <c r="BH453" i="1"/>
  <c r="BP453" i="1"/>
  <c r="BN453" i="1"/>
  <c r="BJ453" i="1"/>
  <c r="BF453" i="1"/>
  <c r="BR453" i="1"/>
  <c r="BU453" i="1"/>
  <c r="BW453" i="1" s="1"/>
  <c r="BY453" i="1"/>
  <c r="K454" i="1"/>
  <c r="BB454" i="1"/>
  <c r="BC454" i="1" s="1"/>
  <c r="BH454" i="1"/>
  <c r="BP454" i="1"/>
  <c r="BN454" i="1"/>
  <c r="BJ454" i="1"/>
  <c r="BF454" i="1"/>
  <c r="BR454" i="1"/>
  <c r="BU454" i="1"/>
  <c r="BY454" i="1"/>
  <c r="BB455" i="1"/>
  <c r="BC455" i="1" s="1"/>
  <c r="K456" i="1"/>
  <c r="BB456" i="1"/>
  <c r="BC456" i="1" s="1"/>
  <c r="BH456" i="1"/>
  <c r="BP456" i="1"/>
  <c r="BN456" i="1"/>
  <c r="BJ456" i="1"/>
  <c r="BF456" i="1"/>
  <c r="BR456" i="1"/>
  <c r="BU456" i="1"/>
  <c r="BY456" i="1"/>
  <c r="K457" i="1"/>
  <c r="BB457" i="1"/>
  <c r="BC457" i="1" s="1"/>
  <c r="BH457" i="1"/>
  <c r="BP457" i="1"/>
  <c r="BN457" i="1"/>
  <c r="BJ457" i="1"/>
  <c r="BF457" i="1"/>
  <c r="BR457" i="1"/>
  <c r="BU457" i="1"/>
  <c r="BW457" i="1" s="1"/>
  <c r="BY457" i="1"/>
  <c r="BB458" i="1"/>
  <c r="BC458" i="1" s="1"/>
  <c r="BH458" i="1"/>
  <c r="BP458" i="1"/>
  <c r="BN458" i="1"/>
  <c r="BJ458" i="1"/>
  <c r="BF458" i="1"/>
  <c r="BR458" i="1"/>
  <c r="BU458" i="1"/>
  <c r="BW458" i="1" s="1"/>
  <c r="BY458" i="1"/>
  <c r="BB459" i="1"/>
  <c r="BC459" i="1" s="1"/>
  <c r="BH459" i="1"/>
  <c r="BP459" i="1"/>
  <c r="BN459" i="1"/>
  <c r="BJ459" i="1"/>
  <c r="BF459" i="1"/>
  <c r="BR459" i="1"/>
  <c r="BU459" i="1"/>
  <c r="BW459" i="1" s="1"/>
  <c r="BY459" i="1"/>
  <c r="BB461" i="1"/>
  <c r="BC461" i="1" s="1"/>
  <c r="BH461" i="1"/>
  <c r="BP461" i="1"/>
  <c r="BN461" i="1"/>
  <c r="BJ461" i="1"/>
  <c r="BF461" i="1"/>
  <c r="BR461" i="1"/>
  <c r="BU461" i="1"/>
  <c r="BY461" i="1"/>
  <c r="K462" i="1"/>
  <c r="BB462" i="1"/>
  <c r="BC462" i="1" s="1"/>
  <c r="BH462" i="1"/>
  <c r="BP462" i="1"/>
  <c r="BN462" i="1"/>
  <c r="BJ462" i="1"/>
  <c r="BF462" i="1"/>
  <c r="BR462" i="1"/>
  <c r="BU462" i="1"/>
  <c r="BY462" i="1"/>
  <c r="K463" i="1"/>
  <c r="BB463" i="1"/>
  <c r="BC463" i="1" s="1"/>
  <c r="BH463" i="1"/>
  <c r="BP463" i="1"/>
  <c r="BN463" i="1"/>
  <c r="BJ463" i="1"/>
  <c r="BF463" i="1"/>
  <c r="BR463" i="1"/>
  <c r="BU463" i="1"/>
  <c r="BW463" i="1" s="1"/>
  <c r="BY463" i="1"/>
  <c r="K464" i="1"/>
  <c r="BB464" i="1"/>
  <c r="BC464" i="1" s="1"/>
  <c r="BH464" i="1"/>
  <c r="BP464" i="1"/>
  <c r="BN464" i="1"/>
  <c r="BJ464" i="1"/>
  <c r="BF464" i="1"/>
  <c r="BR464" i="1"/>
  <c r="BU464" i="1"/>
  <c r="BW464" i="1" s="1"/>
  <c r="BY464" i="1"/>
  <c r="BB467" i="1"/>
  <c r="BC467" i="1" s="1"/>
  <c r="BH467" i="1"/>
  <c r="BP467" i="1"/>
  <c r="BN467" i="1"/>
  <c r="BJ467" i="1"/>
  <c r="BF467" i="1"/>
  <c r="BR467" i="1"/>
  <c r="BU467" i="1"/>
  <c r="BY467" i="1"/>
  <c r="K468" i="1"/>
  <c r="BB468" i="1"/>
  <c r="BC468" i="1" s="1"/>
  <c r="BH468" i="1"/>
  <c r="BP468" i="1"/>
  <c r="BN468" i="1"/>
  <c r="BJ468" i="1"/>
  <c r="BF468" i="1"/>
  <c r="BR468" i="1"/>
  <c r="BU468" i="1"/>
  <c r="BW468" i="1" s="1"/>
  <c r="BY468" i="1"/>
  <c r="K469" i="1"/>
  <c r="BB469" i="1"/>
  <c r="BC469" i="1" s="1"/>
  <c r="BH469" i="1"/>
  <c r="BP469" i="1"/>
  <c r="BN469" i="1"/>
  <c r="BJ469" i="1"/>
  <c r="BF469" i="1"/>
  <c r="BR469" i="1"/>
  <c r="BU469" i="1"/>
  <c r="BY469" i="1"/>
  <c r="BP470" i="1"/>
  <c r="BN470" i="1"/>
  <c r="BF470" i="1"/>
  <c r="BR470" i="1"/>
  <c r="BU470" i="1"/>
  <c r="BV470" i="1"/>
  <c r="BY470" i="1"/>
  <c r="K472" i="1"/>
  <c r="BB472" i="1"/>
  <c r="BC472" i="1" s="1"/>
  <c r="BH472" i="1"/>
  <c r="BP472" i="1"/>
  <c r="BN472" i="1"/>
  <c r="BJ472" i="1"/>
  <c r="BF472" i="1"/>
  <c r="BU472" i="1"/>
  <c r="BY472" i="1"/>
  <c r="K473" i="1"/>
  <c r="BB473" i="1"/>
  <c r="BC473" i="1" s="1"/>
  <c r="BH473" i="1"/>
  <c r="BP473" i="1"/>
  <c r="BN473" i="1"/>
  <c r="BJ473" i="1"/>
  <c r="BF473" i="1"/>
  <c r="BR473" i="1"/>
  <c r="BU473" i="1"/>
  <c r="BW473" i="1" s="1"/>
  <c r="BY473" i="1"/>
  <c r="K474" i="1"/>
  <c r="BB474" i="1"/>
  <c r="BC474" i="1" s="1"/>
  <c r="BH474" i="1"/>
  <c r="BP474" i="1"/>
  <c r="BN474" i="1"/>
  <c r="BJ474" i="1"/>
  <c r="BF474" i="1"/>
  <c r="BR474" i="1"/>
  <c r="BU474" i="1"/>
  <c r="BW474" i="1" s="1"/>
  <c r="BY474" i="1"/>
  <c r="BB475" i="1"/>
  <c r="BC475" i="1" s="1"/>
  <c r="BH475" i="1"/>
  <c r="BP475" i="1"/>
  <c r="BN475" i="1"/>
  <c r="BJ475" i="1"/>
  <c r="BF475" i="1"/>
  <c r="BR475" i="1"/>
  <c r="BU475" i="1"/>
  <c r="BY475" i="1"/>
  <c r="K477" i="1"/>
  <c r="BB477" i="1"/>
  <c r="BC477" i="1" s="1"/>
  <c r="BH477" i="1"/>
  <c r="BP477" i="1"/>
  <c r="BN477" i="1"/>
  <c r="BJ477" i="1"/>
  <c r="BF477" i="1"/>
  <c r="BR477" i="1"/>
  <c r="BU477" i="1"/>
  <c r="BW477" i="1" s="1"/>
  <c r="BY477" i="1"/>
  <c r="K478" i="1"/>
  <c r="BB478" i="1"/>
  <c r="BC478" i="1" s="1"/>
  <c r="BH478" i="1"/>
  <c r="BP478" i="1"/>
  <c r="BN478" i="1"/>
  <c r="BJ478" i="1"/>
  <c r="BF478" i="1"/>
  <c r="BR478" i="1"/>
  <c r="BU478" i="1"/>
  <c r="BY478" i="1"/>
  <c r="K479" i="1"/>
  <c r="BB479" i="1"/>
  <c r="BC479" i="1" s="1"/>
  <c r="BH479" i="1"/>
  <c r="BP479" i="1"/>
  <c r="BN479" i="1"/>
  <c r="BJ479" i="1"/>
  <c r="BF479" i="1"/>
  <c r="BR479" i="1"/>
  <c r="BU479" i="1"/>
  <c r="BW479" i="1" s="1"/>
  <c r="BY479" i="1"/>
  <c r="K480" i="1"/>
  <c r="BB480" i="1"/>
  <c r="BC480" i="1" s="1"/>
  <c r="BH480" i="1"/>
  <c r="BP480" i="1"/>
  <c r="BN480" i="1"/>
  <c r="BJ480" i="1"/>
  <c r="BF480" i="1"/>
  <c r="BR480" i="1"/>
  <c r="BU480" i="1"/>
  <c r="BY480" i="1"/>
  <c r="K483" i="1"/>
  <c r="BB483" i="1"/>
  <c r="BC483" i="1" s="1"/>
  <c r="BH483" i="1"/>
  <c r="BP483" i="1"/>
  <c r="BN483" i="1"/>
  <c r="BJ483" i="1"/>
  <c r="BF483" i="1"/>
  <c r="BR483" i="1"/>
  <c r="BY483" i="1"/>
  <c r="K484" i="1"/>
  <c r="BB484" i="1"/>
  <c r="BC484" i="1" s="1"/>
  <c r="BP484" i="1"/>
  <c r="BU484" i="1"/>
  <c r="BW484" i="1" s="1"/>
  <c r="BY484" i="1"/>
  <c r="K485" i="1"/>
  <c r="BB485" i="1"/>
  <c r="BC485" i="1" s="1"/>
  <c r="BH485" i="1"/>
  <c r="BP485" i="1"/>
  <c r="BN485" i="1"/>
  <c r="BJ485" i="1"/>
  <c r="BF485" i="1"/>
  <c r="BR485" i="1"/>
  <c r="BU485" i="1"/>
  <c r="BY485" i="1"/>
  <c r="BF486" i="1"/>
  <c r="K487" i="1"/>
  <c r="BB487" i="1"/>
  <c r="BC487" i="1" s="1"/>
  <c r="BH487" i="1"/>
  <c r="BP487" i="1"/>
  <c r="BN487" i="1"/>
  <c r="BJ487" i="1"/>
  <c r="BF487" i="1"/>
  <c r="BW487" i="1"/>
  <c r="BY487" i="1"/>
  <c r="K488" i="1"/>
  <c r="BB488" i="1"/>
  <c r="BC488" i="1" s="1"/>
  <c r="BH488" i="1"/>
  <c r="BP488" i="1"/>
  <c r="BN488" i="1"/>
  <c r="BJ488" i="1"/>
  <c r="BF488" i="1"/>
  <c r="BR488" i="1"/>
  <c r="BY488" i="1"/>
  <c r="K489" i="1"/>
  <c r="BB489" i="1"/>
  <c r="BC489" i="1" s="1"/>
  <c r="BH489" i="1"/>
  <c r="BP489" i="1"/>
  <c r="BN489" i="1"/>
  <c r="BJ489" i="1"/>
  <c r="BF489" i="1"/>
  <c r="BR489" i="1"/>
  <c r="BU489" i="1"/>
  <c r="BW489" i="1" s="1"/>
  <c r="BY489" i="1"/>
  <c r="K490" i="1"/>
  <c r="BB490" i="1"/>
  <c r="BC490" i="1" s="1"/>
  <c r="BH490" i="1"/>
  <c r="BP490" i="1"/>
  <c r="BN490" i="1"/>
  <c r="BJ490" i="1"/>
  <c r="BF490" i="1"/>
  <c r="BR490" i="1"/>
  <c r="BU490" i="1"/>
  <c r="BW490" i="1" s="1"/>
  <c r="BY490" i="1"/>
  <c r="K492" i="1"/>
  <c r="BB492" i="1"/>
  <c r="BC492" i="1" s="1"/>
  <c r="BH492" i="1"/>
  <c r="BP492" i="1"/>
  <c r="BN492" i="1"/>
  <c r="BJ492" i="1"/>
  <c r="BF492" i="1"/>
  <c r="BR492" i="1"/>
  <c r="BU492" i="1"/>
  <c r="BW492" i="1" s="1"/>
  <c r="BY492" i="1"/>
  <c r="K493" i="1"/>
  <c r="BB493" i="1"/>
  <c r="BC493" i="1" s="1"/>
  <c r="BH493" i="1"/>
  <c r="BP493" i="1"/>
  <c r="BN493" i="1"/>
  <c r="BJ493" i="1"/>
  <c r="BF493" i="1"/>
  <c r="BR493" i="1"/>
  <c r="BU493" i="1"/>
  <c r="BY493" i="1"/>
  <c r="K494" i="1"/>
  <c r="BB494" i="1"/>
  <c r="BC494" i="1" s="1"/>
  <c r="BH494" i="1"/>
  <c r="BP494" i="1"/>
  <c r="BN494" i="1"/>
  <c r="BJ494" i="1"/>
  <c r="BF494" i="1"/>
  <c r="BR494" i="1"/>
  <c r="BU494" i="1"/>
  <c r="BW494" i="1" s="1"/>
  <c r="BY494" i="1"/>
  <c r="K495" i="1"/>
  <c r="BB495" i="1"/>
  <c r="BC495" i="1" s="1"/>
  <c r="BH495" i="1"/>
  <c r="BP495" i="1"/>
  <c r="BN495" i="1"/>
  <c r="BJ495" i="1"/>
  <c r="BF495" i="1"/>
  <c r="BR495" i="1"/>
  <c r="BU495" i="1"/>
  <c r="BY495" i="1"/>
  <c r="K498" i="1"/>
  <c r="BB498" i="1"/>
  <c r="BC498" i="1" s="1"/>
  <c r="BH498" i="1"/>
  <c r="BF498" i="1"/>
  <c r="BR498" i="1"/>
  <c r="BU498" i="1"/>
  <c r="BV498" i="1"/>
  <c r="BY498" i="1"/>
  <c r="K502" i="1"/>
  <c r="BB502" i="1"/>
  <c r="BC502" i="1" s="1"/>
  <c r="BH502" i="1"/>
  <c r="BP502" i="1"/>
  <c r="BN502" i="1"/>
  <c r="BJ502" i="1"/>
  <c r="BF502" i="1"/>
  <c r="BR502" i="1"/>
  <c r="BU502" i="1"/>
  <c r="BW502" i="1" s="1"/>
  <c r="BY502" i="1"/>
  <c r="K503" i="1"/>
  <c r="BB503" i="1"/>
  <c r="BC503" i="1" s="1"/>
  <c r="BH503" i="1"/>
  <c r="BP503" i="1"/>
  <c r="BN503" i="1"/>
  <c r="BJ503" i="1"/>
  <c r="BF503" i="1"/>
  <c r="BR503" i="1"/>
  <c r="BU503" i="1"/>
  <c r="BV503" i="1"/>
  <c r="BY503" i="1"/>
  <c r="BV504" i="1"/>
  <c r="BB505" i="1"/>
  <c r="BC505" i="1" s="1"/>
  <c r="BH505" i="1"/>
  <c r="BP505" i="1"/>
  <c r="BN505" i="1"/>
  <c r="BJ505" i="1"/>
  <c r="BF505" i="1"/>
  <c r="BR505" i="1"/>
  <c r="BU505" i="1"/>
  <c r="BV505" i="1"/>
  <c r="BY505" i="1"/>
  <c r="K506" i="1"/>
  <c r="BB506" i="1"/>
  <c r="BC506" i="1" s="1"/>
  <c r="BH506" i="1"/>
  <c r="BP506" i="1"/>
  <c r="BN506" i="1"/>
  <c r="BJ506" i="1"/>
  <c r="BF506" i="1"/>
  <c r="BR506" i="1"/>
  <c r="BU506" i="1"/>
  <c r="BW506" i="1" s="1"/>
  <c r="BY506" i="1"/>
  <c r="K507" i="1"/>
  <c r="BH507" i="1"/>
  <c r="BP507" i="1"/>
  <c r="BN507" i="1"/>
  <c r="BF507" i="1"/>
  <c r="BR507" i="1"/>
  <c r="BU507" i="1"/>
  <c r="BW507" i="1" s="1"/>
  <c r="BY507" i="1"/>
  <c r="K508" i="1"/>
  <c r="BH508" i="1"/>
  <c r="BP508" i="1"/>
  <c r="BN508" i="1"/>
  <c r="BF508" i="1"/>
  <c r="BR508" i="1"/>
  <c r="BU508" i="1"/>
  <c r="BW508" i="1" s="1"/>
  <c r="BY508" i="1"/>
  <c r="K509" i="1"/>
  <c r="BB509" i="1"/>
  <c r="BC509" i="1" s="1"/>
  <c r="BH509" i="1"/>
  <c r="BP509" i="1"/>
  <c r="BN509" i="1"/>
  <c r="BJ509" i="1"/>
  <c r="BF509" i="1"/>
  <c r="BR509" i="1"/>
  <c r="BU509" i="1"/>
  <c r="BY509" i="1"/>
  <c r="K510" i="1"/>
  <c r="BB510" i="1"/>
  <c r="BC510" i="1" s="1"/>
  <c r="BH510" i="1"/>
  <c r="BP510" i="1"/>
  <c r="BN510" i="1"/>
  <c r="BJ510" i="1"/>
  <c r="BF510" i="1"/>
  <c r="BR510" i="1"/>
  <c r="BU510" i="1"/>
  <c r="BW510" i="1" s="1"/>
  <c r="BY510" i="1"/>
  <c r="K512" i="1"/>
  <c r="BH512" i="1"/>
  <c r="BP512" i="1"/>
  <c r="BN512" i="1"/>
  <c r="BF512" i="1"/>
  <c r="BR512" i="1"/>
  <c r="BU512" i="1"/>
  <c r="BW512" i="1" s="1"/>
  <c r="BY512" i="1"/>
  <c r="K513" i="1"/>
  <c r="BH513" i="1"/>
  <c r="BP513" i="1"/>
  <c r="BN513" i="1"/>
  <c r="BF513" i="1"/>
  <c r="BR513" i="1"/>
  <c r="BU513" i="1"/>
  <c r="BW513" i="1" s="1"/>
  <c r="BY513" i="1"/>
  <c r="BH514" i="1"/>
  <c r="BJ514" i="1"/>
  <c r="BH517" i="1"/>
  <c r="BJ517" i="1"/>
  <c r="K518" i="1"/>
  <c r="BB518" i="1"/>
  <c r="BC518" i="1" s="1"/>
  <c r="BH518" i="1"/>
  <c r="BP518" i="1"/>
  <c r="BN518" i="1"/>
  <c r="BJ518" i="1"/>
  <c r="BF518" i="1"/>
  <c r="BR518" i="1"/>
  <c r="BU518" i="1"/>
  <c r="BY518" i="1"/>
  <c r="K519" i="1"/>
  <c r="BB519" i="1"/>
  <c r="BC519" i="1" s="1"/>
  <c r="BH519" i="1"/>
  <c r="BP519" i="1"/>
  <c r="BN519" i="1"/>
  <c r="BJ519" i="1"/>
  <c r="BF519" i="1"/>
  <c r="BR519" i="1"/>
  <c r="BU519" i="1"/>
  <c r="BW519" i="1" s="1"/>
  <c r="BY519" i="1"/>
  <c r="K520" i="1"/>
  <c r="BB520" i="1"/>
  <c r="BC520" i="1" s="1"/>
  <c r="BH520" i="1"/>
  <c r="BP520" i="1"/>
  <c r="BN520" i="1"/>
  <c r="BJ520" i="1"/>
  <c r="BF520" i="1"/>
  <c r="BR520" i="1"/>
  <c r="BU520" i="1"/>
  <c r="BW520" i="1" s="1"/>
  <c r="BY520" i="1"/>
  <c r="BB521" i="1"/>
  <c r="BC521" i="1" s="1"/>
  <c r="BH521" i="1"/>
  <c r="BP521" i="1"/>
  <c r="BN521" i="1"/>
  <c r="BJ521" i="1"/>
  <c r="BF521" i="1"/>
  <c r="BR521" i="1"/>
  <c r="BU521" i="1"/>
  <c r="BY521" i="1"/>
  <c r="K522" i="1"/>
  <c r="BB522" i="1"/>
  <c r="BC522" i="1" s="1"/>
  <c r="BH522" i="1"/>
  <c r="BP522" i="1"/>
  <c r="BN522" i="1"/>
  <c r="BJ522" i="1"/>
  <c r="BF522" i="1"/>
  <c r="BR522" i="1"/>
  <c r="BU522" i="1"/>
  <c r="BW522" i="1" s="1"/>
  <c r="BY522" i="1"/>
  <c r="K523" i="1"/>
  <c r="BB523" i="1"/>
  <c r="BC523" i="1" s="1"/>
  <c r="BH523" i="1"/>
  <c r="BP523" i="1"/>
  <c r="BN523" i="1"/>
  <c r="BJ523" i="1"/>
  <c r="BF523" i="1"/>
  <c r="BR523" i="1"/>
  <c r="BU523" i="1"/>
  <c r="BY523" i="1"/>
  <c r="BB524" i="1"/>
  <c r="BC524" i="1" s="1"/>
  <c r="BH524" i="1"/>
  <c r="BP524" i="1"/>
  <c r="BN524" i="1"/>
  <c r="BJ524" i="1"/>
  <c r="BF524" i="1"/>
  <c r="BR524" i="1"/>
  <c r="BU524" i="1"/>
  <c r="BW524" i="1" s="1"/>
  <c r="BY524" i="1"/>
  <c r="BB525" i="1"/>
  <c r="BC525" i="1" s="1"/>
  <c r="BH525" i="1"/>
  <c r="BP525" i="1"/>
  <c r="BN525" i="1"/>
  <c r="BJ525" i="1"/>
  <c r="BF525" i="1"/>
  <c r="BR525" i="1"/>
  <c r="BU525" i="1"/>
  <c r="BW525" i="1" s="1"/>
  <c r="BY525" i="1"/>
  <c r="K526" i="1"/>
  <c r="BB526" i="1"/>
  <c r="BC526" i="1" s="1"/>
  <c r="BH526" i="1"/>
  <c r="BP526" i="1"/>
  <c r="BN526" i="1"/>
  <c r="BJ526" i="1"/>
  <c r="BF526" i="1"/>
  <c r="BR526" i="1"/>
  <c r="BU526" i="1"/>
  <c r="BW526" i="1" s="1"/>
  <c r="BY526" i="1"/>
  <c r="BB527" i="1"/>
  <c r="BC527" i="1" s="1"/>
  <c r="BH527" i="1"/>
  <c r="BP527" i="1"/>
  <c r="BN527" i="1"/>
  <c r="BJ527" i="1"/>
  <c r="BF527" i="1"/>
  <c r="BR527" i="1"/>
  <c r="BU527" i="1"/>
  <c r="BW527" i="1" s="1"/>
  <c r="BY527" i="1"/>
  <c r="BB528" i="1"/>
  <c r="BC528" i="1" s="1"/>
  <c r="BH528" i="1"/>
  <c r="BP528" i="1"/>
  <c r="BN528" i="1"/>
  <c r="BJ528" i="1"/>
  <c r="BF528" i="1"/>
  <c r="BR528" i="1"/>
  <c r="BU528" i="1"/>
  <c r="BY528" i="1"/>
  <c r="K529" i="1"/>
  <c r="BB529" i="1"/>
  <c r="BC529" i="1" s="1"/>
  <c r="BH529" i="1"/>
  <c r="BP529" i="1"/>
  <c r="BN529" i="1"/>
  <c r="BJ529" i="1"/>
  <c r="BF529" i="1"/>
  <c r="BR529" i="1"/>
  <c r="BU529" i="1"/>
  <c r="BW529" i="1" s="1"/>
  <c r="BY529" i="1"/>
  <c r="K530" i="1"/>
  <c r="BB530" i="1"/>
  <c r="BC530" i="1" s="1"/>
  <c r="BH530" i="1"/>
  <c r="BP530" i="1"/>
  <c r="BN530" i="1"/>
  <c r="BJ530" i="1"/>
  <c r="BF530" i="1"/>
  <c r="BR530" i="1"/>
  <c r="BU530" i="1"/>
  <c r="BY530" i="1"/>
  <c r="K531" i="1"/>
  <c r="BB531" i="1"/>
  <c r="BC531" i="1" s="1"/>
  <c r="BH531" i="1"/>
  <c r="BP531" i="1"/>
  <c r="BN531" i="1"/>
  <c r="BJ531" i="1"/>
  <c r="BF531" i="1"/>
  <c r="BR531" i="1"/>
  <c r="BU531" i="1"/>
  <c r="BW531" i="1" s="1"/>
  <c r="BY531" i="1"/>
  <c r="K532" i="1"/>
  <c r="BB532" i="1"/>
  <c r="BC532" i="1" s="1"/>
  <c r="BH532" i="1"/>
  <c r="BP532" i="1"/>
  <c r="BN532" i="1"/>
  <c r="BJ532" i="1"/>
  <c r="BF532" i="1"/>
  <c r="BR532" i="1"/>
  <c r="BU532" i="1"/>
  <c r="BY532" i="1"/>
  <c r="K533" i="1"/>
  <c r="BB533" i="1"/>
  <c r="BC533" i="1" s="1"/>
  <c r="BH533" i="1"/>
  <c r="BP533" i="1"/>
  <c r="BN533" i="1"/>
  <c r="BJ533" i="1"/>
  <c r="BF533" i="1"/>
  <c r="BR533" i="1"/>
  <c r="BU533" i="1"/>
  <c r="BY533" i="1"/>
  <c r="BH534" i="1"/>
  <c r="BJ534" i="1"/>
  <c r="BH535" i="1"/>
  <c r="BJ535" i="1"/>
  <c r="K536" i="1"/>
  <c r="BB536" i="1"/>
  <c r="BC536" i="1" s="1"/>
  <c r="BH536" i="1"/>
  <c r="BP536" i="1"/>
  <c r="BJ536" i="1"/>
  <c r="BY536" i="1"/>
  <c r="K537" i="1"/>
  <c r="BB537" i="1"/>
  <c r="BC537" i="1" s="1"/>
  <c r="BH537" i="1"/>
  <c r="BP537" i="1"/>
  <c r="BN537" i="1"/>
  <c r="BJ537" i="1"/>
  <c r="BF537" i="1"/>
  <c r="BR537" i="1"/>
  <c r="BU537" i="1"/>
  <c r="BW537" i="1" s="1"/>
  <c r="BY537" i="1"/>
  <c r="K538" i="1"/>
  <c r="BB538" i="1"/>
  <c r="BC538" i="1" s="1"/>
  <c r="BH538" i="1"/>
  <c r="BP538" i="1"/>
  <c r="BN538" i="1"/>
  <c r="BJ538" i="1"/>
  <c r="BF538" i="1"/>
  <c r="BR538" i="1"/>
  <c r="BU538" i="1"/>
  <c r="BY538" i="1"/>
  <c r="K539" i="1"/>
  <c r="BB539" i="1"/>
  <c r="BC539" i="1" s="1"/>
  <c r="BH539" i="1"/>
  <c r="BP539" i="1"/>
  <c r="BN539" i="1"/>
  <c r="BJ539" i="1"/>
  <c r="BF539" i="1"/>
  <c r="BR539" i="1"/>
  <c r="BU539" i="1"/>
  <c r="BW539" i="1" s="1"/>
  <c r="BY539" i="1"/>
  <c r="K540" i="1"/>
  <c r="BH540" i="1"/>
  <c r="BP540" i="1"/>
  <c r="BN540" i="1"/>
  <c r="BJ540" i="1"/>
  <c r="BF540" i="1"/>
  <c r="BR540" i="1"/>
  <c r="BU540" i="1"/>
  <c r="BY540" i="1"/>
  <c r="K541" i="1"/>
  <c r="BH541" i="1"/>
  <c r="BP541" i="1"/>
  <c r="BN541" i="1"/>
  <c r="BJ541" i="1"/>
  <c r="BF541" i="1"/>
  <c r="BR541" i="1"/>
  <c r="BU541" i="1"/>
  <c r="BV541" i="1"/>
  <c r="BY541" i="1"/>
  <c r="K542" i="1"/>
  <c r="BB542" i="1"/>
  <c r="BC542" i="1" s="1"/>
  <c r="BH542" i="1"/>
  <c r="BP542" i="1"/>
  <c r="BJ542" i="1"/>
  <c r="BY542" i="1"/>
  <c r="K543" i="1"/>
  <c r="BB543" i="1"/>
  <c r="BC543" i="1" s="1"/>
  <c r="BH543" i="1"/>
  <c r="BP543" i="1"/>
  <c r="BN543" i="1"/>
  <c r="BJ543" i="1"/>
  <c r="BF543" i="1"/>
  <c r="BR543" i="1"/>
  <c r="BU543" i="1"/>
  <c r="BY543" i="1"/>
  <c r="K544" i="1"/>
  <c r="BB544" i="1"/>
  <c r="BC544" i="1" s="1"/>
  <c r="BH544" i="1"/>
  <c r="BP544" i="1"/>
  <c r="BN544" i="1"/>
  <c r="BJ544" i="1"/>
  <c r="BF544" i="1"/>
  <c r="BR544" i="1"/>
  <c r="BU544" i="1"/>
  <c r="BW544" i="1" s="1"/>
  <c r="K545" i="1"/>
  <c r="BB545" i="1"/>
  <c r="BC545" i="1" s="1"/>
  <c r="BH545" i="1"/>
  <c r="BP545" i="1"/>
  <c r="BN545" i="1"/>
  <c r="BJ545" i="1"/>
  <c r="BF545" i="1"/>
  <c r="BR545" i="1"/>
  <c r="BU545" i="1"/>
  <c r="BW545" i="1" s="1"/>
  <c r="BY545" i="1"/>
  <c r="K546" i="1"/>
  <c r="BH546" i="1"/>
  <c r="BP546" i="1"/>
  <c r="BN546" i="1"/>
  <c r="BJ546" i="1"/>
  <c r="BF546" i="1"/>
  <c r="BR546" i="1"/>
  <c r="BU546" i="1"/>
  <c r="BW546" i="1" s="1"/>
  <c r="BY546" i="1"/>
  <c r="K547" i="1"/>
  <c r="BH547" i="1"/>
  <c r="BP547" i="1"/>
  <c r="BN547" i="1"/>
  <c r="BJ547" i="1"/>
  <c r="BF547" i="1"/>
  <c r="BR547" i="1"/>
  <c r="BU547" i="1"/>
  <c r="BV547" i="1"/>
  <c r="BY547" i="1"/>
  <c r="K548" i="1"/>
  <c r="BB548" i="1"/>
  <c r="BC548" i="1" s="1"/>
  <c r="BH548" i="1"/>
  <c r="BP548" i="1"/>
  <c r="BJ548" i="1"/>
  <c r="BU548" i="1"/>
  <c r="BW548" i="1" s="1"/>
  <c r="BY548" i="1"/>
  <c r="K549" i="1"/>
  <c r="BB549" i="1"/>
  <c r="BC549" i="1" s="1"/>
  <c r="BH549" i="1"/>
  <c r="BP549" i="1"/>
  <c r="BN549" i="1"/>
  <c r="BJ549" i="1"/>
  <c r="BF549" i="1"/>
  <c r="BR549" i="1"/>
  <c r="BU549" i="1"/>
  <c r="BW549" i="1" s="1"/>
  <c r="BY549" i="1"/>
  <c r="K550" i="1"/>
  <c r="BB550" i="1"/>
  <c r="BC550" i="1" s="1"/>
  <c r="BH550" i="1"/>
  <c r="BP550" i="1"/>
  <c r="BN550" i="1"/>
  <c r="BJ550" i="1"/>
  <c r="BF550" i="1"/>
  <c r="BR550" i="1"/>
  <c r="BU550" i="1"/>
  <c r="BW550" i="1" s="1"/>
  <c r="BY550" i="1"/>
  <c r="K551" i="1"/>
  <c r="BB551" i="1"/>
  <c r="BC551" i="1" s="1"/>
  <c r="BH551" i="1"/>
  <c r="BP551" i="1"/>
  <c r="BJ551" i="1"/>
  <c r="BU551" i="1"/>
  <c r="BW551" i="1" s="1"/>
  <c r="BY551" i="1"/>
  <c r="K552" i="1"/>
  <c r="BB552" i="1"/>
  <c r="BC552" i="1" s="1"/>
  <c r="BH552" i="1"/>
  <c r="BP552" i="1"/>
  <c r="BN552" i="1"/>
  <c r="BJ552" i="1"/>
  <c r="BF552" i="1"/>
  <c r="BR552" i="1"/>
  <c r="BU552" i="1"/>
  <c r="BW552" i="1" s="1"/>
  <c r="BY552" i="1"/>
  <c r="K553" i="1"/>
  <c r="BB553" i="1"/>
  <c r="BC553" i="1" s="1"/>
  <c r="BH553" i="1"/>
  <c r="BP553" i="1"/>
  <c r="BN553" i="1"/>
  <c r="BJ553" i="1"/>
  <c r="BF553" i="1"/>
  <c r="BR553" i="1"/>
  <c r="BU553" i="1"/>
  <c r="BW553" i="1" s="1"/>
  <c r="BY553" i="1"/>
  <c r="K555" i="1"/>
  <c r="BB555" i="1"/>
  <c r="BC555" i="1" s="1"/>
  <c r="BH555" i="1"/>
  <c r="BP555" i="1"/>
  <c r="BJ555" i="1"/>
  <c r="BY555" i="1"/>
  <c r="BB556" i="1"/>
  <c r="BC556" i="1" s="1"/>
  <c r="BH556" i="1"/>
  <c r="BP556" i="1"/>
  <c r="BN556" i="1"/>
  <c r="BJ556" i="1"/>
  <c r="BF556" i="1"/>
  <c r="BR556" i="1"/>
  <c r="BU556" i="1"/>
  <c r="BY556" i="1"/>
  <c r="K557" i="1"/>
  <c r="BB557" i="1"/>
  <c r="BC557" i="1" s="1"/>
  <c r="BH557" i="1"/>
  <c r="BP557" i="1"/>
  <c r="BN557" i="1"/>
  <c r="BJ557" i="1"/>
  <c r="BF557" i="1"/>
  <c r="BR557" i="1"/>
  <c r="BU557" i="1"/>
  <c r="BW557" i="1" s="1"/>
  <c r="BY557" i="1"/>
  <c r="K558" i="1"/>
  <c r="BB558" i="1"/>
  <c r="BC558" i="1" s="1"/>
  <c r="BH558" i="1"/>
  <c r="BP558" i="1"/>
  <c r="BN558" i="1"/>
  <c r="BJ558" i="1"/>
  <c r="BF558" i="1"/>
  <c r="BR558" i="1"/>
  <c r="BU558" i="1"/>
  <c r="BY558" i="1"/>
  <c r="K559" i="1"/>
  <c r="BB559" i="1"/>
  <c r="BC559" i="1" s="1"/>
  <c r="BH559" i="1"/>
  <c r="BP559" i="1"/>
  <c r="BJ559" i="1"/>
  <c r="BY559" i="1"/>
  <c r="K560" i="1"/>
  <c r="BB560" i="1"/>
  <c r="BC560" i="1" s="1"/>
  <c r="BH560" i="1"/>
  <c r="BP560" i="1"/>
  <c r="BN560" i="1"/>
  <c r="BJ560" i="1"/>
  <c r="BF560" i="1"/>
  <c r="BR560" i="1"/>
  <c r="BU560" i="1"/>
  <c r="BY560" i="1"/>
  <c r="K561" i="1"/>
  <c r="BB561" i="1"/>
  <c r="BC561" i="1" s="1"/>
  <c r="BH561" i="1"/>
  <c r="BP561" i="1"/>
  <c r="BN561" i="1"/>
  <c r="BJ561" i="1"/>
  <c r="BF561" i="1"/>
  <c r="BR561" i="1"/>
  <c r="BU561" i="1"/>
  <c r="BW561" i="1" s="1"/>
  <c r="BY561" i="1"/>
  <c r="BB562" i="1"/>
  <c r="BC562" i="1" s="1"/>
  <c r="BH562" i="1"/>
  <c r="BP562" i="1"/>
  <c r="BN562" i="1"/>
  <c r="BJ562" i="1"/>
  <c r="BF562" i="1"/>
  <c r="BR562" i="1"/>
  <c r="BU562" i="1"/>
  <c r="BY562" i="1"/>
  <c r="K563" i="1"/>
  <c r="BB563" i="1"/>
  <c r="BC563" i="1" s="1"/>
  <c r="BH563" i="1"/>
  <c r="BP563" i="1"/>
  <c r="BJ563" i="1"/>
  <c r="BU563" i="1"/>
  <c r="BW563" i="1" s="1"/>
  <c r="BY563" i="1"/>
  <c r="K564" i="1"/>
  <c r="BB564" i="1"/>
  <c r="BC564" i="1" s="1"/>
  <c r="BH564" i="1"/>
  <c r="BP564" i="1"/>
  <c r="BN564" i="1"/>
  <c r="BJ564" i="1"/>
  <c r="BF564" i="1"/>
  <c r="BR564" i="1"/>
  <c r="BU564" i="1"/>
  <c r="BY564" i="1"/>
  <c r="K565" i="1"/>
  <c r="BB565" i="1"/>
  <c r="BC565" i="1" s="1"/>
  <c r="BH565" i="1"/>
  <c r="BP565" i="1"/>
  <c r="BN565" i="1"/>
  <c r="BJ565" i="1"/>
  <c r="BF565" i="1"/>
  <c r="BR565" i="1"/>
  <c r="BU565" i="1"/>
  <c r="BW565" i="1" s="1"/>
  <c r="BY565" i="1"/>
  <c r="K566" i="1"/>
  <c r="BB566" i="1"/>
  <c r="BC566" i="1" s="1"/>
  <c r="BH566" i="1"/>
  <c r="BP566" i="1"/>
  <c r="BJ566" i="1"/>
  <c r="BU566" i="1"/>
  <c r="BW566" i="1" s="1"/>
  <c r="BY566" i="1"/>
  <c r="K567" i="1"/>
  <c r="BB567" i="1"/>
  <c r="BC567" i="1" s="1"/>
  <c r="BH567" i="1"/>
  <c r="BP567" i="1"/>
  <c r="BN567" i="1"/>
  <c r="BJ567" i="1"/>
  <c r="BF567" i="1"/>
  <c r="BR567" i="1"/>
  <c r="BU567" i="1"/>
  <c r="BY567" i="1"/>
  <c r="K568" i="1"/>
  <c r="BB568" i="1"/>
  <c r="BC568" i="1" s="1"/>
  <c r="BH568" i="1"/>
  <c r="BP568" i="1"/>
  <c r="BN568" i="1"/>
  <c r="BJ568" i="1"/>
  <c r="BF568" i="1"/>
  <c r="BR568" i="1"/>
  <c r="BU568" i="1"/>
  <c r="BW568" i="1" s="1"/>
  <c r="BY568" i="1"/>
  <c r="BB569" i="1"/>
  <c r="BC569" i="1" s="1"/>
  <c r="K570" i="1"/>
  <c r="BB570" i="1"/>
  <c r="BC570" i="1" s="1"/>
  <c r="BH570" i="1"/>
  <c r="BP570" i="1"/>
  <c r="BJ570" i="1"/>
  <c r="BY570" i="1"/>
  <c r="K571" i="1"/>
  <c r="BB571" i="1"/>
  <c r="BC571" i="1" s="1"/>
  <c r="BH571" i="1"/>
  <c r="BP571" i="1"/>
  <c r="BN571" i="1"/>
  <c r="BJ571" i="1"/>
  <c r="BF571" i="1"/>
  <c r="BR571" i="1"/>
  <c r="BU571" i="1"/>
  <c r="BY571" i="1"/>
  <c r="K572" i="1"/>
  <c r="BB572" i="1"/>
  <c r="BC572" i="1" s="1"/>
  <c r="BH572" i="1"/>
  <c r="BP572" i="1"/>
  <c r="BN572" i="1"/>
  <c r="BJ572" i="1"/>
  <c r="BF572" i="1"/>
  <c r="BR572" i="1"/>
  <c r="BU572" i="1"/>
  <c r="BY572" i="1"/>
  <c r="K573" i="1"/>
  <c r="BB573" i="1"/>
  <c r="BC573" i="1" s="1"/>
  <c r="BH573" i="1"/>
  <c r="BP573" i="1"/>
  <c r="BJ573" i="1"/>
  <c r="BY573" i="1"/>
  <c r="K574" i="1"/>
  <c r="BB574" i="1"/>
  <c r="BC574" i="1" s="1"/>
  <c r="BH574" i="1"/>
  <c r="BP574" i="1"/>
  <c r="BN574" i="1"/>
  <c r="BJ574" i="1"/>
  <c r="BF574" i="1"/>
  <c r="BR574" i="1"/>
  <c r="BU574" i="1"/>
  <c r="BY574" i="1"/>
  <c r="K575" i="1"/>
  <c r="BB575" i="1"/>
  <c r="BC575" i="1" s="1"/>
  <c r="BH575" i="1"/>
  <c r="BP575" i="1"/>
  <c r="BN575" i="1"/>
  <c r="BJ575" i="1"/>
  <c r="BF575" i="1"/>
  <c r="BR575" i="1"/>
  <c r="BU575" i="1"/>
  <c r="BY575" i="1"/>
  <c r="K577" i="1"/>
  <c r="BB577" i="1"/>
  <c r="BC577" i="1" s="1"/>
  <c r="BH577" i="1"/>
  <c r="BP577" i="1"/>
  <c r="BJ577" i="1"/>
  <c r="K578" i="1"/>
  <c r="BB578" i="1"/>
  <c r="BC578" i="1" s="1"/>
  <c r="BH578" i="1"/>
  <c r="BP578" i="1"/>
  <c r="BN578" i="1"/>
  <c r="BJ578" i="1"/>
  <c r="BF578" i="1"/>
  <c r="BR578" i="1"/>
  <c r="BU578" i="1"/>
  <c r="BY578" i="1"/>
  <c r="K579" i="1"/>
  <c r="BB579" i="1"/>
  <c r="BC579" i="1" s="1"/>
  <c r="BH579" i="1"/>
  <c r="BP579" i="1"/>
  <c r="BN579" i="1"/>
  <c r="BJ579" i="1"/>
  <c r="BF579" i="1"/>
  <c r="BR579" i="1"/>
  <c r="BU579" i="1"/>
  <c r="BW579" i="1" s="1"/>
  <c r="BY579" i="1"/>
  <c r="K580" i="1"/>
  <c r="BB580" i="1"/>
  <c r="BC580" i="1" s="1"/>
  <c r="BH580" i="1"/>
  <c r="BP580" i="1"/>
  <c r="BJ580" i="1"/>
  <c r="BY580" i="1"/>
  <c r="K581" i="1"/>
  <c r="BB581" i="1"/>
  <c r="BC581" i="1" s="1"/>
  <c r="BH581" i="1"/>
  <c r="BP581" i="1"/>
  <c r="BN581" i="1"/>
  <c r="BJ581" i="1"/>
  <c r="BF581" i="1"/>
  <c r="BR581" i="1"/>
  <c r="BU581" i="1"/>
  <c r="BW581" i="1" s="1"/>
  <c r="BY581" i="1"/>
  <c r="K582" i="1"/>
  <c r="BB582" i="1"/>
  <c r="BC582" i="1" s="1"/>
  <c r="BH582" i="1"/>
  <c r="BP582" i="1"/>
  <c r="BN582" i="1"/>
  <c r="BJ582" i="1"/>
  <c r="BF582" i="1"/>
  <c r="BR582" i="1"/>
  <c r="BU582" i="1"/>
  <c r="BY582" i="1"/>
  <c r="K585" i="1"/>
  <c r="BB585" i="1"/>
  <c r="BC585" i="1" s="1"/>
  <c r="BH585" i="1"/>
  <c r="BP585" i="1"/>
  <c r="BN585" i="1"/>
  <c r="BJ585" i="1"/>
  <c r="BF585" i="1"/>
  <c r="BR585" i="1"/>
  <c r="BU585" i="1"/>
  <c r="BY585" i="1"/>
  <c r="K586" i="1"/>
  <c r="BB586" i="1"/>
  <c r="BC586" i="1" s="1"/>
  <c r="BH586" i="1"/>
  <c r="BP586" i="1"/>
  <c r="BN586" i="1"/>
  <c r="BJ586" i="1"/>
  <c r="BF586" i="1"/>
  <c r="BR586" i="1"/>
  <c r="BU586" i="1"/>
  <c r="BY586" i="1"/>
  <c r="K587" i="1"/>
  <c r="BB587" i="1"/>
  <c r="BC587" i="1" s="1"/>
  <c r="BH587" i="1"/>
  <c r="BP587" i="1"/>
  <c r="BN587" i="1"/>
  <c r="BJ587" i="1"/>
  <c r="BF587" i="1"/>
  <c r="BR587" i="1"/>
  <c r="BU587" i="1"/>
  <c r="BW587" i="1" s="1"/>
  <c r="BY587" i="1"/>
  <c r="BH588" i="1"/>
  <c r="BP588" i="1"/>
  <c r="BJ588" i="1"/>
  <c r="K589" i="1"/>
  <c r="BB589" i="1"/>
  <c r="BC589" i="1" s="1"/>
  <c r="BH589" i="1"/>
  <c r="BP589" i="1"/>
  <c r="BN589" i="1"/>
  <c r="BJ589" i="1"/>
  <c r="BF589" i="1"/>
  <c r="BR589" i="1"/>
  <c r="BU589" i="1"/>
  <c r="BY589" i="1"/>
  <c r="K590" i="1"/>
  <c r="BB590" i="1"/>
  <c r="BC590" i="1" s="1"/>
  <c r="BH590" i="1"/>
  <c r="BP590" i="1"/>
  <c r="BN590" i="1"/>
  <c r="BJ590" i="1"/>
  <c r="BF590" i="1"/>
  <c r="BR590" i="1"/>
  <c r="BU590" i="1"/>
  <c r="BW590" i="1" s="1"/>
  <c r="BY590" i="1"/>
  <c r="K591" i="1"/>
  <c r="BB591" i="1"/>
  <c r="BC591" i="1" s="1"/>
  <c r="BH591" i="1"/>
  <c r="BP591" i="1"/>
  <c r="BN591" i="1"/>
  <c r="BJ591" i="1"/>
  <c r="BF591" i="1"/>
  <c r="BR591" i="1"/>
  <c r="BU591" i="1"/>
  <c r="BY591" i="1"/>
  <c r="K592" i="1"/>
  <c r="BB592" i="1"/>
  <c r="BC592" i="1" s="1"/>
  <c r="BH592" i="1"/>
  <c r="BP592" i="1"/>
  <c r="BN592" i="1"/>
  <c r="BJ592" i="1"/>
  <c r="BF592" i="1"/>
  <c r="BR592" i="1"/>
  <c r="BU592" i="1"/>
  <c r="BW592" i="1" s="1"/>
  <c r="BY592" i="1"/>
  <c r="K593" i="1"/>
  <c r="BB593" i="1"/>
  <c r="BC593" i="1" s="1"/>
  <c r="BH593" i="1"/>
  <c r="BP593" i="1"/>
  <c r="BN593" i="1"/>
  <c r="BJ593" i="1"/>
  <c r="BF593" i="1"/>
  <c r="BR593" i="1"/>
  <c r="BU593" i="1"/>
  <c r="BW593" i="1" s="1"/>
  <c r="BY593" i="1"/>
  <c r="K594" i="1"/>
  <c r="BB594" i="1"/>
  <c r="BC594" i="1" s="1"/>
  <c r="BH594" i="1"/>
  <c r="BP594" i="1"/>
  <c r="BN594" i="1"/>
  <c r="BJ594" i="1"/>
  <c r="BF594" i="1"/>
  <c r="BR594" i="1"/>
  <c r="BU594" i="1"/>
  <c r="BY594" i="1"/>
  <c r="BH595" i="1"/>
  <c r="BP595" i="1"/>
  <c r="BJ595" i="1"/>
  <c r="BB596" i="1"/>
  <c r="BC596" i="1" s="1"/>
  <c r="BH596" i="1"/>
  <c r="BP596" i="1"/>
  <c r="BN596" i="1"/>
  <c r="BJ596" i="1"/>
  <c r="BF596" i="1"/>
  <c r="BR596" i="1"/>
  <c r="BU596" i="1"/>
  <c r="BV596" i="1"/>
  <c r="BY596" i="1"/>
  <c r="K597" i="1"/>
  <c r="BB597" i="1"/>
  <c r="BC597" i="1" s="1"/>
  <c r="BH597" i="1"/>
  <c r="BP597" i="1"/>
  <c r="BN597" i="1"/>
  <c r="BJ597" i="1"/>
  <c r="BF597" i="1"/>
  <c r="BR597" i="1"/>
  <c r="BU597" i="1"/>
  <c r="BY597" i="1"/>
  <c r="K598" i="1"/>
  <c r="BB598" i="1"/>
  <c r="BC598" i="1" s="1"/>
  <c r="BH598" i="1"/>
  <c r="BP598" i="1"/>
  <c r="BN598" i="1"/>
  <c r="BJ598" i="1"/>
  <c r="BF598" i="1"/>
  <c r="BR598" i="1"/>
  <c r="BU598" i="1"/>
  <c r="BW598" i="1" s="1"/>
  <c r="BY598" i="1"/>
  <c r="BB599" i="1"/>
  <c r="BC599" i="1" s="1"/>
  <c r="BH599" i="1"/>
  <c r="BP599" i="1"/>
  <c r="BN599" i="1"/>
  <c r="BJ599" i="1"/>
  <c r="BF599" i="1"/>
  <c r="BR599" i="1"/>
  <c r="BU599" i="1"/>
  <c r="BV599" i="1"/>
  <c r="BY599" i="1"/>
  <c r="K600" i="1"/>
  <c r="BB600" i="1"/>
  <c r="BC600" i="1" s="1"/>
  <c r="BH600" i="1"/>
  <c r="BP600" i="1"/>
  <c r="BN600" i="1"/>
  <c r="BJ600" i="1"/>
  <c r="BF600" i="1"/>
  <c r="BR600" i="1"/>
  <c r="BU600" i="1"/>
  <c r="BW600" i="1" s="1"/>
  <c r="BY600" i="1"/>
  <c r="K601" i="1"/>
  <c r="BB601" i="1"/>
  <c r="BC601" i="1" s="1"/>
  <c r="BH601" i="1"/>
  <c r="BP601" i="1"/>
  <c r="BN601" i="1"/>
  <c r="BJ601" i="1"/>
  <c r="BF601" i="1"/>
  <c r="BR601" i="1"/>
  <c r="BU601" i="1"/>
  <c r="BY601" i="1"/>
  <c r="K604" i="1"/>
  <c r="BB604" i="1"/>
  <c r="BC604" i="1" s="1"/>
  <c r="BH604" i="1"/>
  <c r="BP604" i="1"/>
  <c r="BN604" i="1"/>
  <c r="BJ604" i="1"/>
  <c r="BF604" i="1"/>
  <c r="BR604" i="1"/>
  <c r="BU604" i="1"/>
  <c r="BY604" i="1"/>
  <c r="K605" i="1"/>
  <c r="BB605" i="1"/>
  <c r="BC605" i="1" s="1"/>
  <c r="BH605" i="1"/>
  <c r="BP605" i="1"/>
  <c r="BN605" i="1"/>
  <c r="BJ605" i="1"/>
  <c r="BF605" i="1"/>
  <c r="BR605" i="1"/>
  <c r="BU605" i="1"/>
  <c r="BW605" i="1" s="1"/>
  <c r="BY605" i="1"/>
  <c r="K606" i="1"/>
  <c r="BY606" i="1"/>
  <c r="BH607" i="1"/>
  <c r="BP607" i="1"/>
  <c r="BJ607" i="1"/>
  <c r="K608" i="1"/>
  <c r="BB608" i="1"/>
  <c r="BC608" i="1" s="1"/>
  <c r="BH608" i="1"/>
  <c r="BP608" i="1"/>
  <c r="BN608" i="1"/>
  <c r="BJ608" i="1"/>
  <c r="BF608" i="1"/>
  <c r="BR608" i="1"/>
  <c r="BU608" i="1"/>
  <c r="BY608" i="1"/>
  <c r="K609" i="1"/>
  <c r="BB609" i="1"/>
  <c r="BC609" i="1" s="1"/>
  <c r="BH609" i="1"/>
  <c r="BP609" i="1"/>
  <c r="BN609" i="1"/>
  <c r="BJ609" i="1"/>
  <c r="BF609" i="1"/>
  <c r="BR609" i="1"/>
  <c r="BU609" i="1"/>
  <c r="BY609" i="1"/>
  <c r="K610" i="1"/>
  <c r="BB610" i="1"/>
  <c r="BC610" i="1" s="1"/>
  <c r="BH610" i="1"/>
  <c r="BP610" i="1"/>
  <c r="BN610" i="1"/>
  <c r="BJ610" i="1"/>
  <c r="BF610" i="1"/>
  <c r="BR610" i="1"/>
  <c r="BU610" i="1"/>
  <c r="BW610" i="1" s="1"/>
  <c r="BY610" i="1"/>
  <c r="K611" i="1"/>
  <c r="BB611" i="1"/>
  <c r="BC611" i="1" s="1"/>
  <c r="BH611" i="1"/>
  <c r="BP611" i="1"/>
  <c r="BN611" i="1"/>
  <c r="BJ611" i="1"/>
  <c r="BF611" i="1"/>
  <c r="BR611" i="1"/>
  <c r="BU611" i="1"/>
  <c r="BY611" i="1"/>
  <c r="K612" i="1"/>
  <c r="BB612" i="1"/>
  <c r="BC612" i="1" s="1"/>
  <c r="BH612" i="1"/>
  <c r="BP612" i="1"/>
  <c r="BN612" i="1"/>
  <c r="BJ612" i="1"/>
  <c r="BF612" i="1"/>
  <c r="BR612" i="1"/>
  <c r="BU612" i="1"/>
  <c r="BW612" i="1" s="1"/>
  <c r="BY612" i="1"/>
  <c r="K613" i="1"/>
  <c r="BB613" i="1"/>
  <c r="BC613" i="1" s="1"/>
  <c r="BH613" i="1"/>
  <c r="BP613" i="1"/>
  <c r="BN613" i="1"/>
  <c r="BJ613" i="1"/>
  <c r="BF613" i="1"/>
  <c r="BR613" i="1"/>
  <c r="BU613" i="1"/>
  <c r="BW613" i="1" s="1"/>
  <c r="BY613" i="1"/>
  <c r="BH614" i="1"/>
  <c r="BP614" i="1"/>
  <c r="BJ614" i="1"/>
  <c r="K615" i="1"/>
  <c r="BB615" i="1"/>
  <c r="BC615" i="1" s="1"/>
  <c r="BH615" i="1"/>
  <c r="BP615" i="1"/>
  <c r="BN615" i="1"/>
  <c r="BJ615" i="1"/>
  <c r="BF615" i="1"/>
  <c r="BR615" i="1"/>
  <c r="BU615" i="1"/>
  <c r="BY615" i="1"/>
  <c r="K616" i="1"/>
  <c r="BB616" i="1"/>
  <c r="BC616" i="1" s="1"/>
  <c r="BH616" i="1"/>
  <c r="BP616" i="1"/>
  <c r="BN616" i="1"/>
  <c r="BJ616" i="1"/>
  <c r="BF616" i="1"/>
  <c r="BR616" i="1"/>
  <c r="BU616" i="1"/>
  <c r="BW616" i="1" s="1"/>
  <c r="BY616" i="1"/>
  <c r="K617" i="1"/>
  <c r="BB617" i="1"/>
  <c r="BC617" i="1" s="1"/>
  <c r="BH617" i="1"/>
  <c r="BP617" i="1"/>
  <c r="BN617" i="1"/>
  <c r="BJ617" i="1"/>
  <c r="BF617" i="1"/>
  <c r="BR617" i="1"/>
  <c r="BU617" i="1"/>
  <c r="BY617" i="1"/>
  <c r="K618" i="1"/>
  <c r="BB618" i="1"/>
  <c r="BC618" i="1" s="1"/>
  <c r="BH618" i="1"/>
  <c r="BP618" i="1"/>
  <c r="BN618" i="1"/>
  <c r="BJ618" i="1"/>
  <c r="BF618" i="1"/>
  <c r="BR618" i="1"/>
  <c r="BU618" i="1"/>
  <c r="BY618" i="1"/>
  <c r="K619" i="1"/>
  <c r="BB619" i="1"/>
  <c r="BC619" i="1" s="1"/>
  <c r="BH619" i="1"/>
  <c r="BP619" i="1"/>
  <c r="BN619" i="1"/>
  <c r="BJ619" i="1"/>
  <c r="BF619" i="1"/>
  <c r="BR619" i="1"/>
  <c r="BU619" i="1"/>
  <c r="BW619" i="1" s="1"/>
  <c r="BY619" i="1"/>
  <c r="K620" i="1"/>
  <c r="BB620" i="1"/>
  <c r="BC620" i="1" s="1"/>
  <c r="BH620" i="1"/>
  <c r="BP620" i="1"/>
  <c r="BN620" i="1"/>
  <c r="BJ620" i="1"/>
  <c r="BF620" i="1"/>
  <c r="BR620" i="1"/>
  <c r="BU620" i="1"/>
  <c r="BY620" i="1"/>
  <c r="BH621" i="1"/>
  <c r="BP621" i="1"/>
  <c r="BJ621" i="1"/>
  <c r="K622" i="1"/>
  <c r="BB622" i="1"/>
  <c r="BC622" i="1" s="1"/>
  <c r="BH622" i="1"/>
  <c r="BP622" i="1"/>
  <c r="BN622" i="1"/>
  <c r="BJ622" i="1"/>
  <c r="BF622" i="1"/>
  <c r="BR622" i="1"/>
  <c r="BU622" i="1"/>
  <c r="BV622" i="1"/>
  <c r="BY622" i="1"/>
  <c r="K623" i="1"/>
  <c r="BB623" i="1"/>
  <c r="BC623" i="1" s="1"/>
  <c r="BH623" i="1"/>
  <c r="BP623" i="1"/>
  <c r="BN623" i="1"/>
  <c r="BJ623" i="1"/>
  <c r="BF623" i="1"/>
  <c r="BR623" i="1"/>
  <c r="BU623" i="1"/>
  <c r="BW623" i="1" s="1"/>
  <c r="BY623" i="1"/>
  <c r="K624" i="1"/>
  <c r="BB624" i="1"/>
  <c r="BC624" i="1" s="1"/>
  <c r="BH624" i="1"/>
  <c r="BP624" i="1"/>
  <c r="BN624" i="1"/>
  <c r="BJ624" i="1"/>
  <c r="BF624" i="1"/>
  <c r="BR624" i="1"/>
  <c r="BU624" i="1"/>
  <c r="BW624" i="1" s="1"/>
  <c r="BY624" i="1"/>
  <c r="K625" i="1"/>
  <c r="BB625" i="1"/>
  <c r="BC625" i="1" s="1"/>
  <c r="BH625" i="1"/>
  <c r="BP625" i="1"/>
  <c r="BN625" i="1"/>
  <c r="BJ625" i="1"/>
  <c r="BF625" i="1"/>
  <c r="BR625" i="1"/>
  <c r="BU625" i="1"/>
  <c r="BV625" i="1"/>
  <c r="BY625" i="1"/>
  <c r="K626" i="1"/>
  <c r="BB626" i="1"/>
  <c r="BC626" i="1" s="1"/>
  <c r="BH626" i="1"/>
  <c r="BP626" i="1"/>
  <c r="BN626" i="1"/>
  <c r="BJ626" i="1"/>
  <c r="BF626" i="1"/>
  <c r="BR626" i="1"/>
  <c r="BU626" i="1"/>
  <c r="BV626" i="1"/>
  <c r="BY626" i="1"/>
  <c r="K627" i="1"/>
  <c r="BB627" i="1"/>
  <c r="BC627" i="1" s="1"/>
  <c r="BH627" i="1"/>
  <c r="BP627" i="1"/>
  <c r="BN627" i="1"/>
  <c r="BJ627" i="1"/>
  <c r="BF627" i="1"/>
  <c r="BR627" i="1"/>
  <c r="BU627" i="1"/>
  <c r="BV627" i="1"/>
  <c r="BY627" i="1"/>
  <c r="K630" i="1"/>
  <c r="BB630" i="1"/>
  <c r="BC630" i="1" s="1"/>
  <c r="BH630" i="1"/>
  <c r="BP630" i="1"/>
  <c r="BN630" i="1"/>
  <c r="BJ630" i="1"/>
  <c r="BF630" i="1"/>
  <c r="BR630" i="1"/>
  <c r="BU630" i="1"/>
  <c r="BW630" i="1" s="1"/>
  <c r="BY630" i="1"/>
  <c r="K631" i="1"/>
  <c r="BB631" i="1"/>
  <c r="BC631" i="1" s="1"/>
  <c r="BH631" i="1"/>
  <c r="BP631" i="1"/>
  <c r="BN631" i="1"/>
  <c r="BJ631" i="1"/>
  <c r="BF631" i="1"/>
  <c r="BR631" i="1"/>
  <c r="BU631" i="1"/>
  <c r="BY631" i="1"/>
  <c r="K632" i="1"/>
  <c r="BB632" i="1"/>
  <c r="BC632" i="1" s="1"/>
  <c r="BH632" i="1"/>
  <c r="BP632" i="1"/>
  <c r="BN632" i="1"/>
  <c r="BJ632" i="1"/>
  <c r="BF632" i="1"/>
  <c r="BR632" i="1"/>
  <c r="BU632" i="1"/>
  <c r="BY632" i="1"/>
  <c r="BH633" i="1"/>
  <c r="BP633" i="1"/>
  <c r="BN633" i="1"/>
  <c r="BJ633" i="1"/>
  <c r="K634" i="1"/>
  <c r="BB634" i="1"/>
  <c r="BC634" i="1" s="1"/>
  <c r="BH634" i="1"/>
  <c r="BP634" i="1"/>
  <c r="BN634" i="1"/>
  <c r="BJ634" i="1"/>
  <c r="BF634" i="1"/>
  <c r="BR634" i="1"/>
  <c r="BU634" i="1"/>
  <c r="BY634" i="1"/>
  <c r="K635" i="1"/>
  <c r="BB635" i="1"/>
  <c r="BC635" i="1" s="1"/>
  <c r="BH635" i="1"/>
  <c r="BP635" i="1"/>
  <c r="BN635" i="1"/>
  <c r="BJ635" i="1"/>
  <c r="BF635" i="1"/>
  <c r="BR635" i="1"/>
  <c r="BU635" i="1"/>
  <c r="BW635" i="1" s="1"/>
  <c r="BY635" i="1"/>
  <c r="K636" i="1"/>
  <c r="BB636" i="1"/>
  <c r="BC636" i="1" s="1"/>
  <c r="BH636" i="1"/>
  <c r="BP636" i="1"/>
  <c r="BN636" i="1"/>
  <c r="BJ636" i="1"/>
  <c r="BF636" i="1"/>
  <c r="BR636" i="1"/>
  <c r="BU636" i="1"/>
  <c r="BW636" i="1" s="1"/>
  <c r="BY636" i="1"/>
  <c r="K637" i="1"/>
  <c r="BB637" i="1"/>
  <c r="BC637" i="1" s="1"/>
  <c r="BH637" i="1"/>
  <c r="BP637" i="1"/>
  <c r="BN637" i="1"/>
  <c r="BJ637" i="1"/>
  <c r="BF637" i="1"/>
  <c r="BR637" i="1"/>
  <c r="BU637" i="1"/>
  <c r="BW637" i="1" s="1"/>
  <c r="BY637" i="1"/>
  <c r="BB638" i="1"/>
  <c r="BC638" i="1" s="1"/>
  <c r="BH638" i="1"/>
  <c r="BP638" i="1"/>
  <c r="BN638" i="1"/>
  <c r="BJ638" i="1"/>
  <c r="BF638" i="1"/>
  <c r="BR638" i="1"/>
  <c r="BU638" i="1"/>
  <c r="BW638" i="1" s="1"/>
  <c r="BY638" i="1"/>
  <c r="K639" i="1"/>
  <c r="BB639" i="1"/>
  <c r="BC639" i="1" s="1"/>
  <c r="BH639" i="1"/>
  <c r="BP639" i="1"/>
  <c r="BN639" i="1"/>
  <c r="BJ639" i="1"/>
  <c r="BF639" i="1"/>
  <c r="BR639" i="1"/>
  <c r="BU639" i="1"/>
  <c r="BY639" i="1"/>
  <c r="BH640" i="1"/>
  <c r="BP640" i="1"/>
  <c r="BN640" i="1"/>
  <c r="BJ640" i="1"/>
  <c r="K641" i="1"/>
  <c r="BB641" i="1"/>
  <c r="BC641" i="1" s="1"/>
  <c r="BH641" i="1"/>
  <c r="BP641" i="1"/>
  <c r="BN641" i="1"/>
  <c r="BJ641" i="1"/>
  <c r="BF641" i="1"/>
  <c r="BR641" i="1"/>
  <c r="BU641" i="1"/>
  <c r="BY641" i="1"/>
  <c r="K642" i="1"/>
  <c r="BB642" i="1"/>
  <c r="BC642" i="1" s="1"/>
  <c r="BH642" i="1"/>
  <c r="BP642" i="1"/>
  <c r="BN642" i="1"/>
  <c r="BJ642" i="1"/>
  <c r="BF642" i="1"/>
  <c r="BR642" i="1"/>
  <c r="BU642" i="1"/>
  <c r="BY642" i="1"/>
  <c r="K643" i="1"/>
  <c r="BB643" i="1"/>
  <c r="BC643" i="1" s="1"/>
  <c r="BH643" i="1"/>
  <c r="BP643" i="1"/>
  <c r="BN643" i="1"/>
  <c r="BJ643" i="1"/>
  <c r="BF643" i="1"/>
  <c r="BR643" i="1"/>
  <c r="BU643" i="1"/>
  <c r="BW643" i="1" s="1"/>
  <c r="BY643" i="1"/>
  <c r="K644" i="1"/>
  <c r="BB644" i="1"/>
  <c r="BC644" i="1" s="1"/>
  <c r="BH644" i="1"/>
  <c r="BP644" i="1"/>
  <c r="BN644" i="1"/>
  <c r="BJ644" i="1"/>
  <c r="BF644" i="1"/>
  <c r="BR644" i="1"/>
  <c r="BU644" i="1"/>
  <c r="BY644" i="1"/>
  <c r="K645" i="1"/>
  <c r="BB645" i="1"/>
  <c r="BC645" i="1" s="1"/>
  <c r="BH645" i="1"/>
  <c r="BP645" i="1"/>
  <c r="BN645" i="1"/>
  <c r="BJ645" i="1"/>
  <c r="BF645" i="1"/>
  <c r="BR645" i="1"/>
  <c r="BU645" i="1"/>
  <c r="BW645" i="1" s="1"/>
  <c r="BY645" i="1"/>
  <c r="BB646" i="1"/>
  <c r="BC646" i="1" s="1"/>
  <c r="BH646" i="1"/>
  <c r="BP646" i="1"/>
  <c r="BN646" i="1"/>
  <c r="BJ646" i="1"/>
  <c r="BF646" i="1"/>
  <c r="BR646" i="1"/>
  <c r="BU646" i="1"/>
  <c r="BY646" i="1"/>
  <c r="K649" i="1"/>
  <c r="BB649" i="1"/>
  <c r="BC649" i="1" s="1"/>
  <c r="BH649" i="1"/>
  <c r="BP649" i="1"/>
  <c r="BN649" i="1"/>
  <c r="BJ649" i="1"/>
  <c r="BF649" i="1"/>
  <c r="BR649" i="1"/>
  <c r="BU649" i="1"/>
  <c r="BY649" i="1"/>
  <c r="BU650" i="1"/>
  <c r="BY650" i="1"/>
  <c r="K651" i="1"/>
  <c r="BB651" i="1"/>
  <c r="BC651" i="1" s="1"/>
  <c r="BH651" i="1"/>
  <c r="BP651" i="1"/>
  <c r="BN651" i="1"/>
  <c r="BJ651" i="1"/>
  <c r="BF651" i="1"/>
  <c r="BR651" i="1"/>
  <c r="BU651" i="1"/>
  <c r="BW651" i="1" s="1"/>
  <c r="BY651" i="1"/>
  <c r="BH652" i="1"/>
  <c r="BP652" i="1"/>
  <c r="BJ652" i="1"/>
  <c r="K653" i="1"/>
  <c r="BB653" i="1"/>
  <c r="BC653" i="1" s="1"/>
  <c r="BH653" i="1"/>
  <c r="BP653" i="1"/>
  <c r="BN653" i="1"/>
  <c r="BJ653" i="1"/>
  <c r="BF653" i="1"/>
  <c r="BR653" i="1"/>
  <c r="BU653" i="1"/>
  <c r="BY653" i="1"/>
  <c r="K654" i="1"/>
  <c r="BB654" i="1"/>
  <c r="BC654" i="1" s="1"/>
  <c r="BH654" i="1"/>
  <c r="BP654" i="1"/>
  <c r="BN654" i="1"/>
  <c r="BJ654" i="1"/>
  <c r="BF654" i="1"/>
  <c r="BR654" i="1"/>
  <c r="BU654" i="1"/>
  <c r="BW654" i="1" s="1"/>
  <c r="BY654" i="1"/>
  <c r="K655" i="1"/>
  <c r="BB655" i="1"/>
  <c r="BC655" i="1" s="1"/>
  <c r="BH655" i="1"/>
  <c r="BP655" i="1"/>
  <c r="BN655" i="1"/>
  <c r="BJ655" i="1"/>
  <c r="BF655" i="1"/>
  <c r="BR655" i="1"/>
  <c r="BU655" i="1"/>
  <c r="BW655" i="1" s="1"/>
  <c r="BY655" i="1"/>
  <c r="K656" i="1"/>
  <c r="BB656" i="1"/>
  <c r="BC656" i="1" s="1"/>
  <c r="BH656" i="1"/>
  <c r="BP656" i="1"/>
  <c r="BN656" i="1"/>
  <c r="BJ656" i="1"/>
  <c r="BF656" i="1"/>
  <c r="BR656" i="1"/>
  <c r="BU656" i="1"/>
  <c r="BY656" i="1"/>
  <c r="K657" i="1"/>
  <c r="BB657" i="1"/>
  <c r="BC657" i="1" s="1"/>
  <c r="BH657" i="1"/>
  <c r="BP657" i="1"/>
  <c r="BN657" i="1"/>
  <c r="BJ657" i="1"/>
  <c r="BF657" i="1"/>
  <c r="BR657" i="1"/>
  <c r="BU657" i="1"/>
  <c r="BW657" i="1" s="1"/>
  <c r="BY657" i="1"/>
  <c r="K658" i="1"/>
  <c r="BB658" i="1"/>
  <c r="BC658" i="1" s="1"/>
  <c r="BH658" i="1"/>
  <c r="BP658" i="1"/>
  <c r="BN658" i="1"/>
  <c r="BJ658" i="1"/>
  <c r="BF658" i="1"/>
  <c r="BR658" i="1"/>
  <c r="BU658" i="1"/>
  <c r="BY658" i="1"/>
  <c r="BH659" i="1"/>
  <c r="BP659" i="1"/>
  <c r="BJ659" i="1"/>
  <c r="K660" i="1"/>
  <c r="BB660" i="1"/>
  <c r="BC660" i="1" s="1"/>
  <c r="BH660" i="1"/>
  <c r="BP660" i="1"/>
  <c r="BN660" i="1"/>
  <c r="BJ660" i="1"/>
  <c r="BF660" i="1"/>
  <c r="BR660" i="1"/>
  <c r="BU660" i="1"/>
  <c r="BW660" i="1" s="1"/>
  <c r="BY660" i="1"/>
  <c r="BH661" i="1"/>
  <c r="BP661" i="1"/>
  <c r="BN661" i="1"/>
  <c r="BF661" i="1"/>
  <c r="BR661" i="1"/>
  <c r="BU661" i="1"/>
  <c r="BW661" i="1" s="1"/>
  <c r="BY661" i="1"/>
  <c r="K662" i="1"/>
  <c r="BB662" i="1"/>
  <c r="BC662" i="1" s="1"/>
  <c r="BH662" i="1"/>
  <c r="BP662" i="1"/>
  <c r="BN662" i="1"/>
  <c r="BJ662" i="1"/>
  <c r="BF662" i="1"/>
  <c r="BR662" i="1"/>
  <c r="BU662" i="1"/>
  <c r="BW662" i="1" s="1"/>
  <c r="BY662" i="1"/>
  <c r="K663" i="1"/>
  <c r="BB663" i="1"/>
  <c r="BC663" i="1" s="1"/>
  <c r="BH663" i="1"/>
  <c r="BP663" i="1"/>
  <c r="BN663" i="1"/>
  <c r="BJ663" i="1"/>
  <c r="BF663" i="1"/>
  <c r="BR663" i="1"/>
  <c r="BU663" i="1"/>
  <c r="BY663" i="1"/>
  <c r="K664" i="1"/>
  <c r="BB664" i="1"/>
  <c r="BC664" i="1" s="1"/>
  <c r="BH664" i="1"/>
  <c r="BP664" i="1"/>
  <c r="BN664" i="1"/>
  <c r="BJ664" i="1"/>
  <c r="BF664" i="1"/>
  <c r="BR664" i="1"/>
  <c r="BU664" i="1"/>
  <c r="BW664" i="1" s="1"/>
  <c r="BY664" i="1"/>
  <c r="K665" i="1"/>
  <c r="BB665" i="1"/>
  <c r="BC665" i="1" s="1"/>
  <c r="BH665" i="1"/>
  <c r="BP665" i="1"/>
  <c r="BN665" i="1"/>
  <c r="BJ665" i="1"/>
  <c r="BF665" i="1"/>
  <c r="BR665" i="1"/>
  <c r="BU665" i="1"/>
  <c r="BY665" i="1"/>
  <c r="BH666" i="1"/>
  <c r="BJ666" i="1"/>
  <c r="BH667" i="1"/>
  <c r="BJ667" i="1"/>
  <c r="K668" i="1"/>
  <c r="BB668" i="1"/>
  <c r="BC668" i="1" s="1"/>
  <c r="BH668" i="1"/>
  <c r="BP668" i="1"/>
  <c r="BN668" i="1"/>
  <c r="BJ668" i="1"/>
  <c r="BF668" i="1"/>
  <c r="BR668" i="1"/>
  <c r="BU668" i="1"/>
  <c r="BW668" i="1" s="1"/>
  <c r="BY668" i="1"/>
  <c r="BH669" i="1"/>
  <c r="BP669" i="1"/>
  <c r="BN669" i="1"/>
  <c r="BJ669" i="1"/>
  <c r="BB670" i="1"/>
  <c r="BC670" i="1" s="1"/>
  <c r="BH670" i="1"/>
  <c r="BP670" i="1"/>
  <c r="BN670" i="1"/>
  <c r="BJ670" i="1"/>
  <c r="BF670" i="1"/>
  <c r="BR670" i="1"/>
  <c r="BU670" i="1"/>
  <c r="BV670" i="1"/>
  <c r="K671" i="1"/>
  <c r="BB671" i="1"/>
  <c r="BC671" i="1" s="1"/>
  <c r="BH671" i="1"/>
  <c r="BP671" i="1"/>
  <c r="BN671" i="1"/>
  <c r="BJ671" i="1"/>
  <c r="BF671" i="1"/>
  <c r="BR671" i="1"/>
  <c r="BU671" i="1"/>
  <c r="BY671" i="1"/>
  <c r="K672" i="1"/>
  <c r="BH672" i="1"/>
  <c r="BP672" i="1"/>
  <c r="BN672" i="1"/>
  <c r="BJ672" i="1"/>
  <c r="BF672" i="1"/>
  <c r="BR672" i="1"/>
  <c r="BU672" i="1"/>
  <c r="BW672" i="1" s="1"/>
  <c r="BY672" i="1"/>
  <c r="BB673" i="1"/>
  <c r="BC673" i="1" s="1"/>
  <c r="BH673" i="1"/>
  <c r="BP673" i="1"/>
  <c r="BN673" i="1"/>
  <c r="BJ673" i="1"/>
  <c r="BF673" i="1"/>
  <c r="BR673" i="1"/>
  <c r="BU673" i="1"/>
  <c r="BV673" i="1"/>
  <c r="K674" i="1"/>
  <c r="BB674" i="1"/>
  <c r="BC674" i="1" s="1"/>
  <c r="BH674" i="1"/>
  <c r="BP674" i="1"/>
  <c r="BN674" i="1"/>
  <c r="BJ674" i="1"/>
  <c r="BF674" i="1"/>
  <c r="BR674" i="1"/>
  <c r="BU674" i="1"/>
  <c r="BY674" i="1"/>
  <c r="K675" i="1"/>
  <c r="BH675" i="1"/>
  <c r="BP675" i="1"/>
  <c r="BN675" i="1"/>
  <c r="BJ675" i="1"/>
  <c r="BF675" i="1"/>
  <c r="BR675" i="1"/>
  <c r="BU675" i="1"/>
  <c r="BW675" i="1" s="1"/>
  <c r="BY675" i="1"/>
  <c r="BH676" i="1"/>
  <c r="BP676" i="1"/>
  <c r="BN676" i="1"/>
  <c r="BJ676" i="1"/>
  <c r="BB677" i="1"/>
  <c r="BC677" i="1" s="1"/>
  <c r="BH677" i="1"/>
  <c r="BP677" i="1"/>
  <c r="BN677" i="1"/>
  <c r="BJ677" i="1"/>
  <c r="BF677" i="1"/>
  <c r="BR677" i="1"/>
  <c r="BU677" i="1"/>
  <c r="BV677" i="1"/>
  <c r="K678" i="1"/>
  <c r="BB678" i="1"/>
  <c r="BC678" i="1" s="1"/>
  <c r="BH678" i="1"/>
  <c r="BP678" i="1"/>
  <c r="BN678" i="1"/>
  <c r="BJ678" i="1"/>
  <c r="BF678" i="1"/>
  <c r="BR678" i="1"/>
  <c r="BU678" i="1"/>
  <c r="BY678" i="1"/>
  <c r="BH679" i="1"/>
  <c r="BP679" i="1"/>
  <c r="BN679" i="1"/>
  <c r="BJ679" i="1"/>
  <c r="BF679" i="1"/>
  <c r="BR679" i="1"/>
  <c r="BU679" i="1"/>
  <c r="BY679" i="1"/>
  <c r="BB680" i="1"/>
  <c r="BC680" i="1" s="1"/>
  <c r="BH680" i="1"/>
  <c r="BP680" i="1"/>
  <c r="BN680" i="1"/>
  <c r="BJ680" i="1"/>
  <c r="BF680" i="1"/>
  <c r="BR680" i="1"/>
  <c r="BU680" i="1"/>
  <c r="BV680" i="1"/>
  <c r="K681" i="1"/>
  <c r="BB681" i="1"/>
  <c r="BC681" i="1" s="1"/>
  <c r="BH681" i="1"/>
  <c r="BP681" i="1"/>
  <c r="BN681" i="1"/>
  <c r="BJ681" i="1"/>
  <c r="BF681" i="1"/>
  <c r="BR681" i="1"/>
  <c r="BU681" i="1"/>
  <c r="BW681" i="1" s="1"/>
  <c r="BY681" i="1"/>
  <c r="K682" i="1"/>
  <c r="BH682" i="1"/>
  <c r="BP682" i="1"/>
  <c r="BN682" i="1"/>
  <c r="BJ682" i="1"/>
  <c r="BF682" i="1"/>
  <c r="BR682" i="1"/>
  <c r="BU682" i="1"/>
  <c r="BW682" i="1" s="1"/>
  <c r="BY682" i="1"/>
  <c r="BH683" i="1"/>
  <c r="BJ683" i="1"/>
  <c r="BH684" i="1"/>
  <c r="BJ684" i="1"/>
  <c r="K685" i="1"/>
  <c r="BB685" i="1"/>
  <c r="BC685" i="1" s="1"/>
  <c r="BH685" i="1"/>
  <c r="BP685" i="1"/>
  <c r="BN685" i="1"/>
  <c r="BJ685" i="1"/>
  <c r="BF685" i="1"/>
  <c r="BR685" i="1"/>
  <c r="BU685" i="1"/>
  <c r="BW685" i="1" s="1"/>
  <c r="BY685" i="1"/>
  <c r="BH686" i="1"/>
  <c r="BP686" i="1"/>
  <c r="BN686" i="1"/>
  <c r="BJ686" i="1"/>
  <c r="BB687" i="1"/>
  <c r="BC687" i="1" s="1"/>
  <c r="BH687" i="1"/>
  <c r="BP687" i="1"/>
  <c r="BN687" i="1"/>
  <c r="BJ687" i="1"/>
  <c r="BF687" i="1"/>
  <c r="BR687" i="1"/>
  <c r="BU687" i="1"/>
  <c r="BV687" i="1"/>
  <c r="K688" i="1"/>
  <c r="BB688" i="1"/>
  <c r="BC688" i="1" s="1"/>
  <c r="BH688" i="1"/>
  <c r="BP688" i="1"/>
  <c r="BN688" i="1"/>
  <c r="BJ688" i="1"/>
  <c r="BF688" i="1"/>
  <c r="BR688" i="1"/>
  <c r="BU688" i="1"/>
  <c r="BW688" i="1" s="1"/>
  <c r="BY688" i="1"/>
  <c r="K689" i="1"/>
  <c r="BH689" i="1"/>
  <c r="BP689" i="1"/>
  <c r="BN689" i="1"/>
  <c r="BJ689" i="1"/>
  <c r="BF689" i="1"/>
  <c r="BR689" i="1"/>
  <c r="BU689" i="1"/>
  <c r="BW689" i="1" s="1"/>
  <c r="BY689" i="1"/>
  <c r="BH690" i="1"/>
  <c r="BP690" i="1"/>
  <c r="BJ690" i="1"/>
  <c r="BB691" i="1"/>
  <c r="BC691" i="1" s="1"/>
  <c r="BH691" i="1"/>
  <c r="BP691" i="1"/>
  <c r="BN691" i="1"/>
  <c r="BJ691" i="1"/>
  <c r="BF691" i="1"/>
  <c r="BR691" i="1"/>
  <c r="BU691" i="1"/>
  <c r="BV691" i="1"/>
  <c r="K692" i="1"/>
  <c r="BB692" i="1"/>
  <c r="BC692" i="1" s="1"/>
  <c r="BH692" i="1"/>
  <c r="BP692" i="1"/>
  <c r="BN692" i="1"/>
  <c r="BJ692" i="1"/>
  <c r="BF692" i="1"/>
  <c r="BR692" i="1"/>
  <c r="BU692" i="1"/>
  <c r="BW692" i="1" s="1"/>
  <c r="BY692" i="1"/>
  <c r="K693" i="1"/>
  <c r="BH693" i="1"/>
  <c r="BP693" i="1"/>
  <c r="BN693" i="1"/>
  <c r="BJ693" i="1"/>
  <c r="BF693" i="1"/>
  <c r="BR693" i="1"/>
  <c r="BU693" i="1"/>
  <c r="BW693" i="1" s="1"/>
  <c r="BY693" i="1"/>
  <c r="BH694" i="1"/>
  <c r="BP694" i="1"/>
  <c r="BJ694" i="1"/>
  <c r="BB695" i="1"/>
  <c r="BC695" i="1" s="1"/>
  <c r="BH695" i="1"/>
  <c r="BP695" i="1"/>
  <c r="BN695" i="1"/>
  <c r="BJ695" i="1"/>
  <c r="BF695" i="1"/>
  <c r="BR695" i="1"/>
  <c r="BU695" i="1"/>
  <c r="BV695" i="1"/>
  <c r="K696" i="1"/>
  <c r="BB696" i="1"/>
  <c r="BC696" i="1" s="1"/>
  <c r="BH696" i="1"/>
  <c r="BP696" i="1"/>
  <c r="BN696" i="1"/>
  <c r="BJ696" i="1"/>
  <c r="BF696" i="1"/>
  <c r="BR696" i="1"/>
  <c r="BU696" i="1"/>
  <c r="BW696" i="1" s="1"/>
  <c r="BY696" i="1"/>
  <c r="BH697" i="1"/>
  <c r="BP697" i="1"/>
  <c r="BN697" i="1"/>
  <c r="BJ697" i="1"/>
  <c r="BF697" i="1"/>
  <c r="BR697" i="1"/>
  <c r="BU697" i="1"/>
  <c r="BW697" i="1" s="1"/>
  <c r="BY697" i="1"/>
  <c r="BH698" i="1"/>
  <c r="BP698" i="1"/>
  <c r="BJ698" i="1"/>
  <c r="BB699" i="1"/>
  <c r="BC699" i="1" s="1"/>
  <c r="BH699" i="1"/>
  <c r="BP699" i="1"/>
  <c r="BN699" i="1"/>
  <c r="BJ699" i="1"/>
  <c r="BF699" i="1"/>
  <c r="BR699" i="1"/>
  <c r="BU699" i="1"/>
  <c r="BV699" i="1"/>
  <c r="BB700" i="1"/>
  <c r="BC700" i="1" s="1"/>
  <c r="BH700" i="1"/>
  <c r="BP700" i="1"/>
  <c r="BN700" i="1"/>
  <c r="BJ700" i="1"/>
  <c r="BF700" i="1"/>
  <c r="BR700" i="1"/>
  <c r="BU700" i="1"/>
  <c r="BY700" i="1"/>
  <c r="K701" i="1"/>
  <c r="BH701" i="1"/>
  <c r="BP701" i="1"/>
  <c r="BN701" i="1"/>
  <c r="BJ701" i="1"/>
  <c r="BF701" i="1"/>
  <c r="BR701" i="1"/>
  <c r="BU701" i="1"/>
  <c r="BY701" i="1"/>
  <c r="BH702" i="1"/>
  <c r="BJ702" i="1"/>
  <c r="BH703" i="1"/>
  <c r="BJ703" i="1"/>
  <c r="BB704" i="1"/>
  <c r="BC704" i="1" s="1"/>
  <c r="BH704" i="1"/>
  <c r="BP704" i="1"/>
  <c r="BN704" i="1"/>
  <c r="BJ704" i="1"/>
  <c r="BF704" i="1"/>
  <c r="BR704" i="1"/>
  <c r="BU704" i="1"/>
  <c r="BY704" i="1"/>
  <c r="K705" i="1"/>
  <c r="BB705" i="1"/>
  <c r="BC705" i="1" s="1"/>
  <c r="BH705" i="1"/>
  <c r="BP705" i="1"/>
  <c r="BN705" i="1"/>
  <c r="BJ705" i="1"/>
  <c r="BF705" i="1"/>
  <c r="BR705" i="1"/>
  <c r="BU705" i="1"/>
  <c r="BY705" i="1"/>
  <c r="K706" i="1"/>
  <c r="BB706" i="1"/>
  <c r="BC706" i="1" s="1"/>
  <c r="BH706" i="1"/>
  <c r="BP706" i="1"/>
  <c r="BN706" i="1"/>
  <c r="BJ706" i="1"/>
  <c r="BF706" i="1"/>
  <c r="BR706" i="1"/>
  <c r="BU706" i="1"/>
  <c r="BW706" i="1" s="1"/>
  <c r="BY706" i="1"/>
  <c r="K707" i="1"/>
  <c r="BP707" i="1"/>
  <c r="BN707" i="1"/>
  <c r="BF707" i="1"/>
  <c r="BR707" i="1"/>
  <c r="BU707" i="1"/>
  <c r="BY707" i="1"/>
  <c r="K708" i="1"/>
  <c r="BP708" i="1"/>
  <c r="BN708" i="1"/>
  <c r="BF708" i="1"/>
  <c r="BR708" i="1"/>
  <c r="BU708" i="1"/>
  <c r="BV708" i="1"/>
  <c r="BY708" i="1"/>
  <c r="K709" i="1"/>
  <c r="BB709" i="1"/>
  <c r="BC709" i="1" s="1"/>
  <c r="BH709" i="1"/>
  <c r="BP709" i="1"/>
  <c r="BN709" i="1"/>
  <c r="BJ709" i="1"/>
  <c r="BF709" i="1"/>
  <c r="BR709" i="1"/>
  <c r="BU709" i="1"/>
  <c r="BW709" i="1" s="1"/>
  <c r="BY709" i="1"/>
  <c r="K710" i="1"/>
  <c r="BB710" i="1"/>
  <c r="BC710" i="1" s="1"/>
  <c r="BH710" i="1"/>
  <c r="BP710" i="1"/>
  <c r="BN710" i="1"/>
  <c r="BJ710" i="1"/>
  <c r="BF710" i="1"/>
  <c r="BR710" i="1"/>
  <c r="BU710" i="1"/>
  <c r="BW710" i="1" s="1"/>
  <c r="BY710" i="1"/>
  <c r="K711" i="1"/>
  <c r="BB711" i="1"/>
  <c r="BC711" i="1" s="1"/>
  <c r="BH711" i="1"/>
  <c r="BP711" i="1"/>
  <c r="BN711" i="1"/>
  <c r="BJ711" i="1"/>
  <c r="BF711" i="1"/>
  <c r="BR711" i="1"/>
  <c r="BU711" i="1"/>
  <c r="BY711" i="1"/>
  <c r="K712" i="1"/>
  <c r="BB712" i="1"/>
  <c r="BC712" i="1" s="1"/>
  <c r="BH712" i="1"/>
  <c r="BP712" i="1"/>
  <c r="BN712" i="1"/>
  <c r="BJ712" i="1"/>
  <c r="BF712" i="1"/>
  <c r="BR712" i="1"/>
  <c r="BU712" i="1"/>
  <c r="BW712" i="1" s="1"/>
  <c r="BY712" i="1"/>
  <c r="K713" i="1"/>
  <c r="BB713" i="1"/>
  <c r="BC713" i="1" s="1"/>
  <c r="BH713" i="1"/>
  <c r="BP713" i="1"/>
  <c r="BN713" i="1"/>
  <c r="BJ713" i="1"/>
  <c r="BF713" i="1"/>
  <c r="BR713" i="1"/>
  <c r="BU713" i="1"/>
  <c r="BY713" i="1"/>
  <c r="K714" i="1"/>
  <c r="BB714" i="1"/>
  <c r="BC714" i="1" s="1"/>
  <c r="BH714" i="1"/>
  <c r="BP714" i="1"/>
  <c r="BN714" i="1"/>
  <c r="BJ714" i="1"/>
  <c r="BF714" i="1"/>
  <c r="BR714" i="1"/>
  <c r="BU714" i="1"/>
  <c r="BY714" i="1"/>
  <c r="K715" i="1"/>
  <c r="BB715" i="1"/>
  <c r="BC715" i="1" s="1"/>
  <c r="BH715" i="1"/>
  <c r="BP715" i="1"/>
  <c r="BN715" i="1"/>
  <c r="BJ715" i="1"/>
  <c r="BF715" i="1"/>
  <c r="BR715" i="1"/>
  <c r="BU715" i="1"/>
  <c r="BY715" i="1"/>
  <c r="K716" i="1"/>
  <c r="BB716" i="1"/>
  <c r="BC716" i="1" s="1"/>
  <c r="BH716" i="1"/>
  <c r="BP716" i="1"/>
  <c r="BN716" i="1"/>
  <c r="BJ716" i="1"/>
  <c r="BF716" i="1"/>
  <c r="BR716" i="1"/>
  <c r="BU716" i="1"/>
  <c r="BY716" i="1"/>
  <c r="K717" i="1"/>
  <c r="BB717" i="1"/>
  <c r="BC717" i="1" s="1"/>
  <c r="BH717" i="1"/>
  <c r="BP717" i="1"/>
  <c r="BN717" i="1"/>
  <c r="BJ717" i="1"/>
  <c r="BF717" i="1"/>
  <c r="BR717" i="1"/>
  <c r="BU717" i="1"/>
  <c r="BV717" i="1"/>
  <c r="BY717" i="1"/>
  <c r="K718" i="1"/>
  <c r="BB718" i="1"/>
  <c r="BC718" i="1" s="1"/>
  <c r="BH718" i="1"/>
  <c r="BP718" i="1"/>
  <c r="BN718" i="1"/>
  <c r="BJ718" i="1"/>
  <c r="BF718" i="1"/>
  <c r="BR718" i="1"/>
  <c r="BU718" i="1"/>
  <c r="BY718" i="1"/>
  <c r="K719" i="1"/>
  <c r="BB719" i="1"/>
  <c r="BC719" i="1" s="1"/>
  <c r="BH719" i="1"/>
  <c r="BP719" i="1"/>
  <c r="BN719" i="1"/>
  <c r="BJ719" i="1"/>
  <c r="BF719" i="1"/>
  <c r="BR719" i="1"/>
  <c r="BU719" i="1"/>
  <c r="BY719" i="1"/>
  <c r="K720" i="1"/>
  <c r="BB720" i="1"/>
  <c r="BC720" i="1" s="1"/>
  <c r="BH720" i="1"/>
  <c r="BP720" i="1"/>
  <c r="BN720" i="1"/>
  <c r="BJ720" i="1"/>
  <c r="BF720" i="1"/>
  <c r="BR720" i="1"/>
  <c r="BU720" i="1"/>
  <c r="BW720" i="1" s="1"/>
  <c r="BY720" i="1"/>
  <c r="K721" i="1"/>
  <c r="BB721" i="1"/>
  <c r="BC721" i="1" s="1"/>
  <c r="BH721" i="1"/>
  <c r="BP721" i="1"/>
  <c r="BN721" i="1"/>
  <c r="BJ721" i="1"/>
  <c r="BF721" i="1"/>
  <c r="BR721" i="1"/>
  <c r="BU721" i="1"/>
  <c r="BY721" i="1"/>
  <c r="K722" i="1"/>
  <c r="BB722" i="1"/>
  <c r="BC722" i="1" s="1"/>
  <c r="BH722" i="1"/>
  <c r="BP722" i="1"/>
  <c r="BN722" i="1"/>
  <c r="BJ722" i="1"/>
  <c r="BF722" i="1"/>
  <c r="BR722" i="1"/>
  <c r="BU722" i="1"/>
  <c r="BY722" i="1"/>
  <c r="K723" i="1"/>
  <c r="BB723" i="1"/>
  <c r="BC723" i="1" s="1"/>
  <c r="BH723" i="1"/>
  <c r="BP723" i="1"/>
  <c r="BN723" i="1"/>
  <c r="BJ723" i="1"/>
  <c r="BF723" i="1"/>
  <c r="BR723" i="1"/>
  <c r="BU723" i="1"/>
  <c r="BW723" i="1" s="1"/>
  <c r="BY723" i="1"/>
  <c r="K724" i="1"/>
  <c r="BB724" i="1"/>
  <c r="BC724" i="1" s="1"/>
  <c r="BH724" i="1"/>
  <c r="BP724" i="1"/>
  <c r="BN724" i="1"/>
  <c r="BJ724" i="1"/>
  <c r="BF724" i="1"/>
  <c r="BR724" i="1"/>
  <c r="BU724" i="1"/>
  <c r="BY724" i="1"/>
  <c r="K725" i="1"/>
  <c r="BB725" i="1"/>
  <c r="BC725" i="1" s="1"/>
  <c r="BH725" i="1"/>
  <c r="BP725" i="1"/>
  <c r="BN725" i="1"/>
  <c r="BJ725" i="1"/>
  <c r="BF725" i="1"/>
  <c r="BR725" i="1"/>
  <c r="BU725" i="1"/>
  <c r="BY725" i="1"/>
  <c r="K726" i="1"/>
  <c r="BB726" i="1"/>
  <c r="BC726" i="1" s="1"/>
  <c r="BH726" i="1"/>
  <c r="BP726" i="1"/>
  <c r="BN726" i="1"/>
  <c r="BJ726" i="1"/>
  <c r="BF726" i="1"/>
  <c r="BR726" i="1"/>
  <c r="BU726" i="1"/>
  <c r="BV726" i="1"/>
  <c r="BY726" i="1"/>
  <c r="K727" i="1"/>
  <c r="BB727" i="1"/>
  <c r="BC727" i="1" s="1"/>
  <c r="BH727" i="1"/>
  <c r="BP727" i="1"/>
  <c r="BN727" i="1"/>
  <c r="BJ727" i="1"/>
  <c r="BF727" i="1"/>
  <c r="BR727" i="1"/>
  <c r="BU727" i="1"/>
  <c r="BY727" i="1"/>
  <c r="K728" i="1"/>
  <c r="BB728" i="1"/>
  <c r="BP728" i="1" s="1"/>
  <c r="BH728" i="1"/>
  <c r="BN728" i="1"/>
  <c r="BF728" i="1"/>
  <c r="BR728" i="1"/>
  <c r="BU728" i="1"/>
  <c r="BW728" i="1" s="1"/>
  <c r="BY728" i="1"/>
  <c r="K729" i="1"/>
  <c r="BB729" i="1"/>
  <c r="BH729" i="1"/>
  <c r="BN729" i="1"/>
  <c r="BF729" i="1"/>
  <c r="BR729" i="1"/>
  <c r="BU729" i="1"/>
  <c r="BW729" i="1" s="1"/>
  <c r="BY729" i="1"/>
  <c r="K730" i="1"/>
  <c r="BB730" i="1"/>
  <c r="BC730" i="1" s="1"/>
  <c r="BH730" i="1"/>
  <c r="BP730" i="1"/>
  <c r="BN730" i="1"/>
  <c r="BJ730" i="1"/>
  <c r="BF730" i="1"/>
  <c r="BR730" i="1"/>
  <c r="BU730" i="1"/>
  <c r="BY730" i="1"/>
  <c r="K731" i="1"/>
  <c r="BB731" i="1"/>
  <c r="BC731" i="1" s="1"/>
  <c r="BH731" i="1"/>
  <c r="BP731" i="1"/>
  <c r="BN731" i="1"/>
  <c r="BJ731" i="1"/>
  <c r="BF731" i="1"/>
  <c r="BR731" i="1"/>
  <c r="BU731" i="1"/>
  <c r="BW731" i="1" s="1"/>
  <c r="BY731" i="1"/>
  <c r="K732" i="1"/>
  <c r="BB732" i="1"/>
  <c r="BC732" i="1" s="1"/>
  <c r="BH732" i="1"/>
  <c r="BP732" i="1"/>
  <c r="BN732" i="1"/>
  <c r="BF732" i="1"/>
  <c r="BR732" i="1"/>
  <c r="BU732" i="1"/>
  <c r="BY732" i="1"/>
  <c r="K733" i="1"/>
  <c r="BB733" i="1"/>
  <c r="BC733" i="1" s="1"/>
  <c r="BH733" i="1"/>
  <c r="BP733" i="1"/>
  <c r="BN733" i="1"/>
  <c r="BJ733" i="1"/>
  <c r="BF733" i="1"/>
  <c r="BR733" i="1"/>
  <c r="BU733" i="1"/>
  <c r="BW733" i="1" s="1"/>
  <c r="BY733" i="1"/>
  <c r="K734" i="1"/>
  <c r="BB734" i="1"/>
  <c r="BC734" i="1" s="1"/>
  <c r="BH734" i="1"/>
  <c r="BP734" i="1"/>
  <c r="BN734" i="1"/>
  <c r="BJ734" i="1"/>
  <c r="BF734" i="1"/>
  <c r="BR734" i="1"/>
  <c r="BU734" i="1"/>
  <c r="BY734" i="1"/>
  <c r="K735" i="1"/>
  <c r="BB735" i="1"/>
  <c r="BC735" i="1" s="1"/>
  <c r="BH735" i="1"/>
  <c r="BP735" i="1"/>
  <c r="BN735" i="1"/>
  <c r="BJ735" i="1"/>
  <c r="BF735" i="1"/>
  <c r="BR735" i="1"/>
  <c r="BU735" i="1"/>
  <c r="BY735" i="1"/>
  <c r="K736" i="1"/>
  <c r="BB736" i="1"/>
  <c r="BC736" i="1" s="1"/>
  <c r="BH736" i="1"/>
  <c r="BP736" i="1"/>
  <c r="BN736" i="1"/>
  <c r="BJ736" i="1"/>
  <c r="BF736" i="1"/>
  <c r="BR736" i="1"/>
  <c r="BU736" i="1"/>
  <c r="BY736" i="1"/>
  <c r="K737" i="1"/>
  <c r="BB737" i="1"/>
  <c r="BC737" i="1" s="1"/>
  <c r="BH737" i="1"/>
  <c r="BP737" i="1"/>
  <c r="BN737" i="1"/>
  <c r="BJ737" i="1"/>
  <c r="BF737" i="1"/>
  <c r="BR737" i="1"/>
  <c r="BU737" i="1"/>
  <c r="BW737" i="1" s="1"/>
  <c r="BY737" i="1"/>
  <c r="K738" i="1"/>
  <c r="BB738" i="1"/>
  <c r="BC738" i="1" s="1"/>
  <c r="BH738" i="1"/>
  <c r="BP738" i="1"/>
  <c r="BN738" i="1"/>
  <c r="BJ738" i="1"/>
  <c r="BF738" i="1"/>
  <c r="BR738" i="1"/>
  <c r="BU738" i="1"/>
  <c r="BY738" i="1"/>
  <c r="K739" i="1"/>
  <c r="BB739" i="1"/>
  <c r="BC739" i="1" s="1"/>
  <c r="BH739" i="1"/>
  <c r="BP739" i="1"/>
  <c r="BN739" i="1"/>
  <c r="BJ739" i="1"/>
  <c r="BF739" i="1"/>
  <c r="BR739" i="1"/>
  <c r="BU739" i="1"/>
  <c r="BY739" i="1"/>
  <c r="K740" i="1"/>
  <c r="BB740" i="1"/>
  <c r="BC740" i="1" s="1"/>
  <c r="BH740" i="1"/>
  <c r="BP740" i="1"/>
  <c r="BN740" i="1"/>
  <c r="BJ740" i="1"/>
  <c r="BF740" i="1"/>
  <c r="BR740" i="1"/>
  <c r="BU740" i="1"/>
  <c r="BY740" i="1"/>
  <c r="K741" i="1"/>
  <c r="BB741" i="1"/>
  <c r="BC741" i="1" s="1"/>
  <c r="BH741" i="1"/>
  <c r="BP741" i="1"/>
  <c r="BN741" i="1"/>
  <c r="BJ741" i="1"/>
  <c r="BF741" i="1"/>
  <c r="BR741" i="1"/>
  <c r="BU741" i="1"/>
  <c r="BY741" i="1"/>
  <c r="K742" i="1"/>
  <c r="BB742" i="1"/>
  <c r="BC742" i="1" s="1"/>
  <c r="BH742" i="1"/>
  <c r="BP742" i="1"/>
  <c r="BN742" i="1"/>
  <c r="BJ742" i="1"/>
  <c r="BF742" i="1"/>
  <c r="BR742" i="1"/>
  <c r="BU742" i="1"/>
  <c r="BW742" i="1" s="1"/>
  <c r="BY742" i="1"/>
  <c r="K743" i="1"/>
  <c r="BB743" i="1"/>
  <c r="BC743" i="1" s="1"/>
  <c r="BH743" i="1"/>
  <c r="BP743" i="1"/>
  <c r="BN743" i="1"/>
  <c r="BJ743" i="1"/>
  <c r="BF743" i="1"/>
  <c r="BR743" i="1"/>
  <c r="BU743" i="1"/>
  <c r="BV743" i="1" s="1"/>
  <c r="BY743" i="1"/>
  <c r="K744" i="1"/>
  <c r="BB744" i="1"/>
  <c r="BC744" i="1" s="1"/>
  <c r="BH744" i="1"/>
  <c r="BP744" i="1"/>
  <c r="BN744" i="1"/>
  <c r="BJ744" i="1"/>
  <c r="BF744" i="1"/>
  <c r="BR744" i="1"/>
  <c r="BU744" i="1"/>
  <c r="BY744" i="1"/>
  <c r="K745" i="1"/>
  <c r="BB745" i="1"/>
  <c r="BC745" i="1" s="1"/>
  <c r="BH745" i="1"/>
  <c r="BP745" i="1"/>
  <c r="BN745" i="1"/>
  <c r="BJ745" i="1"/>
  <c r="BF745" i="1"/>
  <c r="BR745" i="1"/>
  <c r="BU745" i="1"/>
  <c r="BY745" i="1"/>
  <c r="K746" i="1"/>
  <c r="BB746" i="1"/>
  <c r="BC746" i="1" s="1"/>
  <c r="BH746" i="1"/>
  <c r="BP746" i="1"/>
  <c r="BN746" i="1"/>
  <c r="BJ746" i="1"/>
  <c r="BF746" i="1"/>
  <c r="BR746" i="1"/>
  <c r="BU746" i="1"/>
  <c r="BW746" i="1" s="1"/>
  <c r="BY746" i="1"/>
  <c r="K747" i="1"/>
  <c r="BB747" i="1"/>
  <c r="BC747" i="1" s="1"/>
  <c r="BH747" i="1"/>
  <c r="BP747" i="1"/>
  <c r="BN747" i="1"/>
  <c r="BJ747" i="1"/>
  <c r="BF747" i="1"/>
  <c r="BR747" i="1"/>
  <c r="BU747" i="1"/>
  <c r="BY747" i="1"/>
  <c r="K748" i="1"/>
  <c r="BB748" i="1"/>
  <c r="BC748" i="1" s="1"/>
  <c r="BH748" i="1"/>
  <c r="BP748" i="1"/>
  <c r="BN748" i="1"/>
  <c r="BJ748" i="1"/>
  <c r="BF748" i="1"/>
  <c r="BR748" i="1"/>
  <c r="BU748" i="1"/>
  <c r="BY748" i="1"/>
  <c r="K749" i="1"/>
  <c r="BB749" i="1"/>
  <c r="BC749" i="1" s="1"/>
  <c r="BH749" i="1"/>
  <c r="BP749" i="1"/>
  <c r="BN749" i="1"/>
  <c r="BJ749" i="1"/>
  <c r="BF749" i="1"/>
  <c r="BR749" i="1"/>
  <c r="BU749" i="1"/>
  <c r="BW749" i="1" s="1"/>
  <c r="BY749" i="1"/>
  <c r="K750" i="1"/>
  <c r="BB750" i="1"/>
  <c r="BC750" i="1" s="1"/>
  <c r="BH750" i="1"/>
  <c r="BP750" i="1"/>
  <c r="BN750" i="1"/>
  <c r="BJ750" i="1"/>
  <c r="BF750" i="1"/>
  <c r="BR750" i="1"/>
  <c r="BU750" i="1"/>
  <c r="BV750" i="1"/>
  <c r="BY750" i="1"/>
  <c r="K751" i="1"/>
  <c r="BB751" i="1"/>
  <c r="BC751" i="1" s="1"/>
  <c r="BH751" i="1"/>
  <c r="BP751" i="1"/>
  <c r="BN751" i="1"/>
  <c r="BJ751" i="1"/>
  <c r="BF751" i="1"/>
  <c r="BR751" i="1"/>
  <c r="BU751" i="1"/>
  <c r="BW751" i="1" s="1"/>
  <c r="BY751" i="1"/>
  <c r="K752" i="1"/>
  <c r="BB752" i="1"/>
  <c r="BC752" i="1" s="1"/>
  <c r="BH752" i="1"/>
  <c r="BP752" i="1"/>
  <c r="BN752" i="1"/>
  <c r="BJ752" i="1"/>
  <c r="BF752" i="1"/>
  <c r="BR752" i="1"/>
  <c r="BU752" i="1"/>
  <c r="BV752" i="1"/>
  <c r="BY752" i="1"/>
  <c r="K753" i="1"/>
  <c r="BB753" i="1"/>
  <c r="BC753" i="1" s="1"/>
  <c r="BH753" i="1"/>
  <c r="BP753" i="1"/>
  <c r="BN753" i="1"/>
  <c r="BJ753" i="1"/>
  <c r="BF753" i="1"/>
  <c r="BR753" i="1"/>
  <c r="BU753" i="1"/>
  <c r="BV753" i="1"/>
  <c r="BY753" i="1"/>
  <c r="K754" i="1"/>
  <c r="BB754" i="1"/>
  <c r="BC754" i="1" s="1"/>
  <c r="BP754" i="1"/>
  <c r="BN754" i="1"/>
  <c r="BF754" i="1"/>
  <c r="BR754" i="1"/>
  <c r="BU754" i="1"/>
  <c r="BY754" i="1"/>
  <c r="K755" i="1"/>
  <c r="BB755" i="1"/>
  <c r="BC755" i="1" s="1"/>
  <c r="BH755" i="1"/>
  <c r="BP755" i="1"/>
  <c r="BN755" i="1"/>
  <c r="BJ755" i="1"/>
  <c r="BF755" i="1"/>
  <c r="BR755" i="1"/>
  <c r="BU755" i="1"/>
  <c r="BY755" i="1"/>
  <c r="K756" i="1"/>
  <c r="BB756" i="1"/>
  <c r="BC756" i="1" s="1"/>
  <c r="BH756" i="1"/>
  <c r="BP756" i="1"/>
  <c r="BN756" i="1"/>
  <c r="BJ756" i="1"/>
  <c r="BF756" i="1"/>
  <c r="BR756" i="1"/>
  <c r="BU756" i="1"/>
  <c r="BW756" i="1" s="1"/>
  <c r="BY756" i="1"/>
  <c r="K757" i="1"/>
  <c r="BB757" i="1"/>
  <c r="BC757" i="1" s="1"/>
  <c r="BH757" i="1"/>
  <c r="BP757" i="1"/>
  <c r="BN757" i="1"/>
  <c r="BJ757" i="1"/>
  <c r="BF757" i="1"/>
  <c r="BR757" i="1"/>
  <c r="BU757" i="1"/>
  <c r="BW757" i="1" s="1"/>
  <c r="BY757" i="1"/>
  <c r="K758" i="1"/>
  <c r="BB758" i="1"/>
  <c r="BC758" i="1" s="1"/>
  <c r="BH758" i="1"/>
  <c r="BP758" i="1"/>
  <c r="BN758" i="1"/>
  <c r="BJ758" i="1"/>
  <c r="BF758" i="1"/>
  <c r="BR758" i="1"/>
  <c r="BU758" i="1"/>
  <c r="BY758" i="1"/>
  <c r="K759" i="1"/>
  <c r="BB759" i="1"/>
  <c r="BC759" i="1" s="1"/>
  <c r="BH759" i="1"/>
  <c r="BP759" i="1"/>
  <c r="BN759" i="1"/>
  <c r="BJ759" i="1"/>
  <c r="BF759" i="1"/>
  <c r="BR759" i="1"/>
  <c r="BU759" i="1"/>
  <c r="BY759" i="1"/>
  <c r="K760" i="1"/>
  <c r="BB760" i="1"/>
  <c r="BC760" i="1" s="1"/>
  <c r="BH760" i="1"/>
  <c r="BP760" i="1"/>
  <c r="BN760" i="1"/>
  <c r="BJ760" i="1"/>
  <c r="BF760" i="1"/>
  <c r="BR760" i="1"/>
  <c r="BU760" i="1"/>
  <c r="BY760" i="1"/>
  <c r="K761" i="1"/>
  <c r="BB761" i="1"/>
  <c r="BC761" i="1" s="1"/>
  <c r="BP761" i="1"/>
  <c r="BN761" i="1"/>
  <c r="BF761" i="1"/>
  <c r="BR761" i="1"/>
  <c r="BU761" i="1"/>
  <c r="BY761" i="1"/>
  <c r="BB762" i="1"/>
  <c r="BC762" i="1" s="1"/>
  <c r="BP762" i="1"/>
  <c r="BN762" i="1"/>
  <c r="BF762" i="1"/>
  <c r="BR762" i="1"/>
  <c r="BU762" i="1"/>
  <c r="BV762" i="1"/>
  <c r="BY762" i="1"/>
  <c r="K763" i="1"/>
  <c r="BB763" i="1"/>
  <c r="BC763" i="1" s="1"/>
  <c r="BH763" i="1"/>
  <c r="BP763" i="1"/>
  <c r="BN763" i="1"/>
  <c r="BF763" i="1"/>
  <c r="BR763" i="1"/>
  <c r="BW763" i="1"/>
  <c r="BY763" i="1"/>
  <c r="K764" i="1"/>
  <c r="BB764" i="1"/>
  <c r="BC764" i="1" s="1"/>
  <c r="BH764" i="1"/>
  <c r="BP764" i="1"/>
  <c r="BN764" i="1"/>
  <c r="BF764" i="1"/>
  <c r="BR764" i="1"/>
  <c r="BU764" i="1"/>
  <c r="BY764" i="1"/>
  <c r="K765" i="1"/>
  <c r="BB765" i="1"/>
  <c r="BC765" i="1" s="1"/>
  <c r="BH765" i="1"/>
  <c r="BP765" i="1"/>
  <c r="BN765" i="1"/>
  <c r="BJ765" i="1"/>
  <c r="BF765" i="1"/>
  <c r="BR765" i="1"/>
  <c r="BY765" i="1"/>
  <c r="K766" i="1"/>
  <c r="BB766" i="1"/>
  <c r="BC766" i="1" s="1"/>
  <c r="BH766" i="1"/>
  <c r="BP766" i="1"/>
  <c r="BN766" i="1"/>
  <c r="BJ766" i="1"/>
  <c r="BF766" i="1"/>
  <c r="BR766" i="1"/>
  <c r="BU766" i="1"/>
  <c r="BW766" i="1" s="1"/>
  <c r="BY766" i="1"/>
  <c r="K767" i="1"/>
  <c r="BB767" i="1"/>
  <c r="BC767" i="1" s="1"/>
  <c r="BH767" i="1"/>
  <c r="BP767" i="1"/>
  <c r="BN767" i="1"/>
  <c r="BJ767" i="1"/>
  <c r="BF767" i="1"/>
  <c r="BR767" i="1"/>
  <c r="BU767" i="1"/>
  <c r="BY767" i="1"/>
  <c r="K768" i="1"/>
  <c r="BB768" i="1"/>
  <c r="BC768" i="1" s="1"/>
  <c r="BH768" i="1"/>
  <c r="BP768" i="1"/>
  <c r="BN768" i="1"/>
  <c r="BJ768" i="1"/>
  <c r="BF768" i="1"/>
  <c r="BR768" i="1"/>
  <c r="BU768" i="1"/>
  <c r="BV768" i="1"/>
  <c r="BY768" i="1"/>
  <c r="K769" i="1"/>
  <c r="BB769" i="1"/>
  <c r="BC769" i="1" s="1"/>
  <c r="BH769" i="1"/>
  <c r="BP769" i="1"/>
  <c r="BN769" i="1"/>
  <c r="BJ769" i="1"/>
  <c r="BF769" i="1"/>
  <c r="BR769" i="1"/>
  <c r="BU769" i="1"/>
  <c r="BW769" i="1" s="1"/>
  <c r="BY769" i="1"/>
  <c r="K770" i="1"/>
  <c r="BB770" i="1"/>
  <c r="BC770" i="1" s="1"/>
  <c r="BH770" i="1"/>
  <c r="BP770" i="1"/>
  <c r="BN770" i="1"/>
  <c r="BJ770" i="1"/>
  <c r="BF770" i="1"/>
  <c r="BR770" i="1"/>
  <c r="BU770" i="1"/>
  <c r="BW770" i="1" s="1"/>
  <c r="BY770" i="1"/>
  <c r="K771" i="1"/>
  <c r="BB771" i="1"/>
  <c r="BC771" i="1" s="1"/>
  <c r="BH771" i="1"/>
  <c r="BP771" i="1"/>
  <c r="BN771" i="1"/>
  <c r="BJ771" i="1"/>
  <c r="BF771" i="1"/>
  <c r="BR771" i="1"/>
  <c r="BU771" i="1"/>
  <c r="BY771" i="1"/>
  <c r="K772" i="1"/>
  <c r="BB772" i="1"/>
  <c r="BC772" i="1" s="1"/>
  <c r="BH772" i="1"/>
  <c r="BP772" i="1"/>
  <c r="BN772" i="1"/>
  <c r="BJ772" i="1"/>
  <c r="BF772" i="1"/>
  <c r="BR772" i="1"/>
  <c r="BU772" i="1"/>
  <c r="BW772" i="1" s="1"/>
  <c r="BY772" i="1"/>
  <c r="K773" i="1"/>
  <c r="BB773" i="1"/>
  <c r="BC773" i="1" s="1"/>
  <c r="BH773" i="1"/>
  <c r="BP773" i="1"/>
  <c r="BN773" i="1"/>
  <c r="BJ773" i="1"/>
  <c r="BF773" i="1"/>
  <c r="BR773" i="1"/>
  <c r="BU773" i="1"/>
  <c r="BW773" i="1" s="1"/>
  <c r="BY773" i="1"/>
  <c r="K774" i="1"/>
  <c r="BB774" i="1"/>
  <c r="BC774" i="1" s="1"/>
  <c r="BH774" i="1"/>
  <c r="BP774" i="1"/>
  <c r="BN774" i="1"/>
  <c r="BJ774" i="1"/>
  <c r="BF774" i="1"/>
  <c r="BR774" i="1"/>
  <c r="BU774" i="1"/>
  <c r="BY774" i="1"/>
  <c r="K775" i="1"/>
  <c r="BB775" i="1"/>
  <c r="BC775" i="1" s="1"/>
  <c r="BH775" i="1"/>
  <c r="BP775" i="1"/>
  <c r="BN775" i="1"/>
  <c r="BJ775" i="1"/>
  <c r="BF775" i="1"/>
  <c r="BR775" i="1"/>
  <c r="BU775" i="1"/>
  <c r="BV775" i="1" s="1"/>
  <c r="BY775" i="1"/>
  <c r="K776" i="1"/>
  <c r="BB776" i="1"/>
  <c r="BC776" i="1" s="1"/>
  <c r="BH776" i="1"/>
  <c r="BP776" i="1"/>
  <c r="BN776" i="1"/>
  <c r="BJ776" i="1"/>
  <c r="BF776" i="1"/>
  <c r="BR776" i="1"/>
  <c r="BU776" i="1"/>
  <c r="BW776" i="1" s="1"/>
  <c r="BY776" i="1"/>
  <c r="K777" i="1"/>
  <c r="BB777" i="1"/>
  <c r="BC777" i="1" s="1"/>
  <c r="BH777" i="1"/>
  <c r="BP777" i="1"/>
  <c r="BN777" i="1"/>
  <c r="BJ777" i="1"/>
  <c r="BF777" i="1"/>
  <c r="BR777" i="1"/>
  <c r="BU777" i="1"/>
  <c r="BV777" i="1"/>
  <c r="BY777" i="1"/>
  <c r="K778" i="1"/>
  <c r="BB778" i="1"/>
  <c r="BC778" i="1" s="1"/>
  <c r="BH778" i="1"/>
  <c r="BP778" i="1"/>
  <c r="BN778" i="1"/>
  <c r="BJ778" i="1"/>
  <c r="BF778" i="1"/>
  <c r="BR778" i="1"/>
  <c r="BU778" i="1"/>
  <c r="BY778" i="1"/>
  <c r="K779" i="1"/>
  <c r="BB779" i="1"/>
  <c r="BC779" i="1" s="1"/>
  <c r="BH779" i="1"/>
  <c r="BP779" i="1"/>
  <c r="BN779" i="1"/>
  <c r="BJ779" i="1"/>
  <c r="BF779" i="1"/>
  <c r="BR779" i="1"/>
  <c r="BU779" i="1"/>
  <c r="BY779" i="1"/>
  <c r="K780" i="1"/>
  <c r="BB780" i="1"/>
  <c r="BC780" i="1" s="1"/>
  <c r="BH780" i="1"/>
  <c r="BP780" i="1"/>
  <c r="BN780" i="1"/>
  <c r="BJ780" i="1"/>
  <c r="BF780" i="1"/>
  <c r="BR780" i="1"/>
  <c r="BU780" i="1"/>
  <c r="BV780" i="1"/>
  <c r="BY780" i="1"/>
  <c r="K781" i="1"/>
  <c r="BB781" i="1"/>
  <c r="BC781" i="1" s="1"/>
  <c r="BH781" i="1"/>
  <c r="BP781" i="1"/>
  <c r="BN781" i="1"/>
  <c r="BJ781" i="1"/>
  <c r="BF781" i="1"/>
  <c r="BR781" i="1"/>
  <c r="BU781" i="1"/>
  <c r="BY781" i="1"/>
  <c r="K782" i="1"/>
  <c r="BB782" i="1"/>
  <c r="BC782" i="1" s="1"/>
  <c r="BH782" i="1"/>
  <c r="BP782" i="1"/>
  <c r="BN782" i="1"/>
  <c r="BJ782" i="1"/>
  <c r="BF782" i="1"/>
  <c r="BR782" i="1"/>
  <c r="BU782" i="1"/>
  <c r="BW782" i="1" s="1"/>
  <c r="BY782" i="1"/>
  <c r="K783" i="1"/>
  <c r="BB783" i="1"/>
  <c r="BC783" i="1" s="1"/>
  <c r="BH783" i="1"/>
  <c r="BP783" i="1"/>
  <c r="BN783" i="1"/>
  <c r="BJ783" i="1"/>
  <c r="BF783" i="1"/>
  <c r="BR783" i="1"/>
  <c r="BU783" i="1"/>
  <c r="BY783" i="1"/>
  <c r="K784" i="1"/>
  <c r="BB784" i="1"/>
  <c r="BC784" i="1" s="1"/>
  <c r="BH784" i="1"/>
  <c r="BP784" i="1"/>
  <c r="BN784" i="1"/>
  <c r="BJ784" i="1"/>
  <c r="BF784" i="1"/>
  <c r="BR784" i="1"/>
  <c r="BU784" i="1"/>
  <c r="BY784" i="1"/>
  <c r="K785" i="1"/>
  <c r="BB785" i="1"/>
  <c r="BC785" i="1" s="1"/>
  <c r="BH785" i="1"/>
  <c r="BP785" i="1"/>
  <c r="BN785" i="1"/>
  <c r="BJ785" i="1"/>
  <c r="BF785" i="1"/>
  <c r="BR785" i="1"/>
  <c r="BU785" i="1"/>
  <c r="BV785" i="1"/>
  <c r="BY785" i="1"/>
  <c r="K786" i="1"/>
  <c r="BB786" i="1"/>
  <c r="BC786" i="1" s="1"/>
  <c r="BH786" i="1"/>
  <c r="BP786" i="1"/>
  <c r="BN786" i="1"/>
  <c r="BJ786" i="1"/>
  <c r="BF786" i="1"/>
  <c r="BR786" i="1"/>
  <c r="BU786" i="1"/>
  <c r="BY786" i="1"/>
  <c r="K787" i="1"/>
  <c r="BB787" i="1"/>
  <c r="BC787" i="1" s="1"/>
  <c r="BH787" i="1"/>
  <c r="BP787" i="1"/>
  <c r="BN787" i="1"/>
  <c r="BJ787" i="1"/>
  <c r="BF787" i="1"/>
  <c r="BR787" i="1"/>
  <c r="BU787" i="1"/>
  <c r="BY787" i="1"/>
  <c r="K788" i="1"/>
  <c r="BB788" i="1"/>
  <c r="BC788" i="1" s="1"/>
  <c r="BH788" i="1"/>
  <c r="BP788" i="1"/>
  <c r="BN788" i="1"/>
  <c r="BJ788" i="1"/>
  <c r="BF788" i="1"/>
  <c r="BR788" i="1"/>
  <c r="BU788" i="1"/>
  <c r="BY788" i="1"/>
  <c r="K789" i="1"/>
  <c r="BB789" i="1"/>
  <c r="BC789" i="1" s="1"/>
  <c r="BH789" i="1"/>
  <c r="BP789" i="1"/>
  <c r="BN789" i="1"/>
  <c r="BJ789" i="1"/>
  <c r="BF789" i="1"/>
  <c r="BR789" i="1"/>
  <c r="BU789" i="1"/>
  <c r="BY789" i="1"/>
  <c r="K790" i="1"/>
  <c r="BB790" i="1"/>
  <c r="BC790" i="1" s="1"/>
  <c r="BH790" i="1"/>
  <c r="BP790" i="1"/>
  <c r="BN790" i="1"/>
  <c r="BJ790" i="1"/>
  <c r="BF790" i="1"/>
  <c r="BR790" i="1"/>
  <c r="BU790" i="1"/>
  <c r="BV790" i="1"/>
  <c r="BY790" i="1"/>
  <c r="K791" i="1"/>
  <c r="BB791" i="1"/>
  <c r="BC791" i="1" s="1"/>
  <c r="BH791" i="1"/>
  <c r="BP791" i="1"/>
  <c r="BN791" i="1"/>
  <c r="BJ791" i="1"/>
  <c r="BF791" i="1"/>
  <c r="BR791" i="1"/>
  <c r="BU791" i="1"/>
  <c r="BY791" i="1"/>
  <c r="K792" i="1"/>
  <c r="BB792" i="1"/>
  <c r="BC792" i="1" s="1"/>
  <c r="BH792" i="1"/>
  <c r="BP792" i="1"/>
  <c r="BN792" i="1"/>
  <c r="BJ792" i="1"/>
  <c r="BF792" i="1"/>
  <c r="BR792" i="1"/>
  <c r="BU792" i="1"/>
  <c r="BW792" i="1" s="1"/>
  <c r="BY792" i="1"/>
  <c r="K793" i="1"/>
  <c r="BB793" i="1"/>
  <c r="BC793" i="1" s="1"/>
  <c r="BH793" i="1"/>
  <c r="BP793" i="1"/>
  <c r="BN793" i="1"/>
  <c r="BJ793" i="1"/>
  <c r="BF793" i="1"/>
  <c r="BR793" i="1"/>
  <c r="BU793" i="1"/>
  <c r="BW793" i="1" s="1"/>
  <c r="BY793" i="1"/>
  <c r="K794" i="1"/>
  <c r="BB794" i="1"/>
  <c r="BC794" i="1" s="1"/>
  <c r="BH794" i="1"/>
  <c r="BP794" i="1"/>
  <c r="BN794" i="1"/>
  <c r="BJ794" i="1"/>
  <c r="BF794" i="1"/>
  <c r="BR794" i="1"/>
  <c r="BU794" i="1"/>
  <c r="BV794" i="1"/>
  <c r="BY794" i="1"/>
  <c r="K795" i="1"/>
  <c r="BB795" i="1"/>
  <c r="BC795" i="1" s="1"/>
  <c r="BH795" i="1"/>
  <c r="BP795" i="1"/>
  <c r="BN795" i="1"/>
  <c r="BJ795" i="1"/>
  <c r="BF795" i="1"/>
  <c r="BR795" i="1"/>
  <c r="BU795" i="1"/>
  <c r="BY795" i="1"/>
  <c r="K796" i="1"/>
  <c r="BB796" i="1"/>
  <c r="BC796" i="1" s="1"/>
  <c r="BH796" i="1"/>
  <c r="BP796" i="1"/>
  <c r="BN796" i="1"/>
  <c r="BJ796" i="1"/>
  <c r="BF796" i="1"/>
  <c r="BR796" i="1"/>
  <c r="BU796" i="1"/>
  <c r="BY796" i="1"/>
  <c r="K797" i="1"/>
  <c r="BB797" i="1"/>
  <c r="BC797" i="1" s="1"/>
  <c r="BH797" i="1"/>
  <c r="BP797" i="1"/>
  <c r="BN797" i="1"/>
  <c r="BJ797" i="1"/>
  <c r="BF797" i="1"/>
  <c r="BR797" i="1"/>
  <c r="BU797" i="1"/>
  <c r="BY797" i="1"/>
  <c r="K798" i="1"/>
  <c r="BB798" i="1"/>
  <c r="BC798" i="1" s="1"/>
  <c r="BH798" i="1"/>
  <c r="BP798" i="1"/>
  <c r="BN798" i="1"/>
  <c r="BJ798" i="1"/>
  <c r="BF798" i="1"/>
  <c r="BR798" i="1"/>
  <c r="BU798" i="1"/>
  <c r="BY798" i="1"/>
  <c r="BB799" i="1"/>
  <c r="BC799" i="1" s="1"/>
  <c r="BH799" i="1"/>
  <c r="BP799" i="1"/>
  <c r="BN799" i="1"/>
  <c r="BJ799" i="1"/>
  <c r="BF799" i="1"/>
  <c r="BR799" i="1"/>
  <c r="BU799" i="1"/>
  <c r="BY799" i="1"/>
  <c r="K800" i="1"/>
  <c r="BB800" i="1"/>
  <c r="BC800" i="1" s="1"/>
  <c r="BU800" i="1"/>
  <c r="BY800" i="1"/>
  <c r="K801" i="1"/>
  <c r="BB801" i="1"/>
  <c r="BC801" i="1" s="1"/>
  <c r="BH801" i="1"/>
  <c r="BP801" i="1"/>
  <c r="BN801" i="1"/>
  <c r="BJ801" i="1"/>
  <c r="BF801" i="1"/>
  <c r="BR801" i="1"/>
  <c r="BU801" i="1"/>
  <c r="BV801" i="1"/>
  <c r="BY801" i="1"/>
  <c r="K802" i="1"/>
  <c r="BB802" i="1"/>
  <c r="BC802" i="1" s="1"/>
  <c r="BH802" i="1"/>
  <c r="BP802" i="1"/>
  <c r="BN802" i="1"/>
  <c r="BJ802" i="1"/>
  <c r="BF802" i="1"/>
  <c r="BR802" i="1"/>
  <c r="BU802" i="1"/>
  <c r="BV802" i="1"/>
  <c r="BY802" i="1"/>
  <c r="K803" i="1"/>
  <c r="BB803" i="1"/>
  <c r="BC803" i="1" s="1"/>
  <c r="BH803" i="1"/>
  <c r="BP803" i="1"/>
  <c r="BN803" i="1"/>
  <c r="BJ803" i="1"/>
  <c r="BF803" i="1"/>
  <c r="BR803" i="1"/>
  <c r="BU803" i="1"/>
  <c r="BV803" i="1"/>
  <c r="BY803" i="1"/>
  <c r="K804" i="1"/>
  <c r="BB804" i="1"/>
  <c r="BC804" i="1" s="1"/>
  <c r="BH804" i="1"/>
  <c r="BN804" i="1"/>
  <c r="BF804" i="1"/>
  <c r="BR804" i="1"/>
  <c r="BU804" i="1"/>
  <c r="BY804" i="1"/>
  <c r="K805" i="1"/>
  <c r="BB805" i="1"/>
  <c r="BC805" i="1" s="1"/>
  <c r="BH805" i="1"/>
  <c r="BP805" i="1"/>
  <c r="BN805" i="1"/>
  <c r="BJ805" i="1"/>
  <c r="BF805" i="1"/>
  <c r="BR805" i="1"/>
  <c r="BU805" i="1"/>
  <c r="BV805" i="1"/>
  <c r="BY805" i="1"/>
  <c r="K806" i="1"/>
  <c r="BU806" i="1"/>
  <c r="BY806" i="1"/>
  <c r="K807" i="1"/>
  <c r="BB807" i="1"/>
  <c r="BC807" i="1" s="1"/>
  <c r="BH807" i="1"/>
  <c r="BP807" i="1"/>
  <c r="BN807" i="1"/>
  <c r="BJ807" i="1"/>
  <c r="BF807" i="1"/>
  <c r="BR807" i="1"/>
  <c r="BU807" i="1"/>
  <c r="BV807" i="1"/>
  <c r="BY807" i="1"/>
  <c r="K808" i="1"/>
  <c r="BB808" i="1"/>
  <c r="BC808" i="1" s="1"/>
  <c r="BH808" i="1"/>
  <c r="BP808" i="1"/>
  <c r="BN808" i="1"/>
  <c r="BJ808" i="1"/>
  <c r="BF808" i="1"/>
  <c r="BR808" i="1"/>
  <c r="BU808" i="1"/>
  <c r="BV808" i="1"/>
  <c r="BY808" i="1"/>
  <c r="K809" i="1"/>
  <c r="BB809" i="1"/>
  <c r="BC809" i="1" s="1"/>
  <c r="BH809" i="1"/>
  <c r="BP809" i="1"/>
  <c r="BN809" i="1"/>
  <c r="BJ809" i="1"/>
  <c r="BF809" i="1"/>
  <c r="BR809" i="1"/>
  <c r="BU809" i="1"/>
  <c r="BV809" i="1"/>
  <c r="BY809" i="1"/>
  <c r="K810" i="1"/>
  <c r="BB810" i="1"/>
  <c r="BC810" i="1" s="1"/>
  <c r="BU810" i="1"/>
  <c r="BV810" i="1"/>
  <c r="BY810" i="1"/>
  <c r="K811" i="1"/>
  <c r="BB811" i="1"/>
  <c r="BC811" i="1" s="1"/>
  <c r="BH811" i="1"/>
  <c r="BP811" i="1"/>
  <c r="BN811" i="1"/>
  <c r="BJ811" i="1"/>
  <c r="BF811" i="1"/>
  <c r="BR811" i="1"/>
  <c r="BU811" i="1"/>
  <c r="BV811" i="1"/>
  <c r="BY811" i="1"/>
  <c r="K812" i="1"/>
  <c r="BB812" i="1"/>
  <c r="BC812" i="1" s="1"/>
  <c r="BH812" i="1"/>
  <c r="BP812" i="1"/>
  <c r="BN812" i="1"/>
  <c r="BJ812" i="1"/>
  <c r="BF812" i="1"/>
  <c r="BR812" i="1"/>
  <c r="BU812" i="1"/>
  <c r="BV812" i="1"/>
  <c r="BY812" i="1"/>
  <c r="K813" i="1"/>
  <c r="BB813" i="1"/>
  <c r="BC813" i="1" s="1"/>
  <c r="BH813" i="1"/>
  <c r="BP813" i="1"/>
  <c r="BN813" i="1"/>
  <c r="BJ813" i="1"/>
  <c r="BF813" i="1"/>
  <c r="BR813" i="1"/>
  <c r="BU813" i="1"/>
  <c r="BV813" i="1"/>
  <c r="BY813" i="1"/>
  <c r="K814" i="1"/>
  <c r="BB814" i="1"/>
  <c r="BC814" i="1" s="1"/>
  <c r="BH814" i="1"/>
  <c r="BP814" i="1"/>
  <c r="BN814" i="1"/>
  <c r="BJ814" i="1"/>
  <c r="BF814" i="1"/>
  <c r="BR814" i="1"/>
  <c r="BU814" i="1"/>
  <c r="BV814" i="1"/>
  <c r="BY814" i="1"/>
  <c r="K815" i="1"/>
  <c r="BB815" i="1"/>
  <c r="BC815" i="1" s="1"/>
  <c r="BH815" i="1"/>
  <c r="BP815" i="1"/>
  <c r="BN815" i="1"/>
  <c r="BJ815" i="1"/>
  <c r="BF815" i="1"/>
  <c r="BR815" i="1"/>
  <c r="BU815" i="1"/>
  <c r="BV815" i="1"/>
  <c r="BY815" i="1"/>
  <c r="K816" i="1"/>
  <c r="BB816" i="1"/>
  <c r="BC816" i="1" s="1"/>
  <c r="BH816" i="1"/>
  <c r="BP816" i="1"/>
  <c r="BN816" i="1"/>
  <c r="BJ816" i="1"/>
  <c r="BF816" i="1"/>
  <c r="BR816" i="1"/>
  <c r="BU816" i="1"/>
  <c r="BW816" i="1" s="1"/>
  <c r="BY816" i="1"/>
  <c r="K817" i="1"/>
  <c r="BB817" i="1"/>
  <c r="BC817" i="1" s="1"/>
  <c r="BH817" i="1"/>
  <c r="BP817" i="1"/>
  <c r="BN817" i="1"/>
  <c r="BJ817" i="1"/>
  <c r="BF817" i="1"/>
  <c r="BR817" i="1"/>
  <c r="BU817" i="1"/>
  <c r="BV817" i="1"/>
  <c r="BY817" i="1"/>
  <c r="K818" i="1"/>
  <c r="BB818" i="1"/>
  <c r="BC818" i="1" s="1"/>
  <c r="BH818" i="1"/>
  <c r="BP818" i="1"/>
  <c r="BN818" i="1"/>
  <c r="BJ818" i="1"/>
  <c r="BF818" i="1"/>
  <c r="BR818" i="1"/>
  <c r="BU818" i="1"/>
  <c r="BV818" i="1"/>
  <c r="BY818" i="1"/>
  <c r="K819" i="1"/>
  <c r="BB819" i="1"/>
  <c r="BC819" i="1" s="1"/>
  <c r="BH819" i="1"/>
  <c r="BP819" i="1"/>
  <c r="BN819" i="1"/>
  <c r="BJ819" i="1"/>
  <c r="BF819" i="1"/>
  <c r="BR819" i="1"/>
  <c r="BU819" i="1"/>
  <c r="BV819" i="1"/>
  <c r="BY819" i="1"/>
  <c r="K820" i="1"/>
  <c r="BB820" i="1"/>
  <c r="BC820" i="1" s="1"/>
  <c r="BH820" i="1"/>
  <c r="BP820" i="1"/>
  <c r="BN820" i="1"/>
  <c r="BJ820" i="1"/>
  <c r="BF820" i="1"/>
  <c r="BR820" i="1"/>
  <c r="BU820" i="1"/>
  <c r="BV820" i="1"/>
  <c r="BY820" i="1"/>
  <c r="K821" i="1"/>
  <c r="BB821" i="1"/>
  <c r="BC821" i="1" s="1"/>
  <c r="BH821" i="1"/>
  <c r="BP821" i="1"/>
  <c r="BN821" i="1"/>
  <c r="BJ821" i="1"/>
  <c r="BF821" i="1"/>
  <c r="BR821" i="1"/>
  <c r="BU821" i="1"/>
  <c r="BV821" i="1"/>
  <c r="BY821" i="1"/>
  <c r="K822" i="1"/>
  <c r="BB822" i="1"/>
  <c r="BC822" i="1" s="1"/>
  <c r="BH822" i="1"/>
  <c r="BP822" i="1"/>
  <c r="BN822" i="1"/>
  <c r="BJ822" i="1"/>
  <c r="BF822" i="1"/>
  <c r="BR822" i="1"/>
  <c r="BU822" i="1"/>
  <c r="BY822" i="1"/>
  <c r="K823" i="1"/>
  <c r="BB823" i="1"/>
  <c r="BC823" i="1" s="1"/>
  <c r="BH823" i="1"/>
  <c r="BP823" i="1"/>
  <c r="BN823" i="1"/>
  <c r="BJ823" i="1"/>
  <c r="BF823" i="1"/>
  <c r="BR823" i="1"/>
  <c r="BU823" i="1"/>
  <c r="BY823" i="1"/>
  <c r="K824" i="1"/>
  <c r="BB824" i="1"/>
  <c r="BC824" i="1" s="1"/>
  <c r="BH824" i="1"/>
  <c r="BP824" i="1"/>
  <c r="BN824" i="1"/>
  <c r="BJ824" i="1"/>
  <c r="BF824" i="1"/>
  <c r="BR824" i="1"/>
  <c r="BU824" i="1"/>
  <c r="BW824" i="1" s="1"/>
  <c r="BY824" i="1"/>
  <c r="K825" i="1"/>
  <c r="BB825" i="1"/>
  <c r="BC825" i="1" s="1"/>
  <c r="BH825" i="1"/>
  <c r="BP825" i="1"/>
  <c r="BN825" i="1"/>
  <c r="BJ825" i="1"/>
  <c r="BF825" i="1"/>
  <c r="BR825" i="1"/>
  <c r="BU825" i="1"/>
  <c r="BY825" i="1"/>
  <c r="K826" i="1"/>
  <c r="BB826" i="1"/>
  <c r="BC826" i="1" s="1"/>
  <c r="BH826" i="1"/>
  <c r="BP826" i="1"/>
  <c r="BN826" i="1"/>
  <c r="BJ826" i="1"/>
  <c r="BF826" i="1"/>
  <c r="BR826" i="1"/>
  <c r="BU826" i="1"/>
  <c r="BY826" i="1"/>
  <c r="BB827" i="1"/>
  <c r="BC827" i="1" s="1"/>
  <c r="BH827" i="1"/>
  <c r="BP827" i="1"/>
  <c r="BN827" i="1"/>
  <c r="BJ827" i="1"/>
  <c r="BF827" i="1"/>
  <c r="BR827" i="1"/>
  <c r="BU827" i="1"/>
  <c r="BY827" i="1"/>
  <c r="K828" i="1"/>
  <c r="BB828" i="1"/>
  <c r="BC828" i="1" s="1"/>
  <c r="BH828" i="1"/>
  <c r="BP828" i="1"/>
  <c r="BN828" i="1"/>
  <c r="BJ828" i="1"/>
  <c r="BF828" i="1"/>
  <c r="BR828" i="1"/>
  <c r="BU828" i="1"/>
  <c r="BW828" i="1" s="1"/>
  <c r="BY828" i="1"/>
  <c r="K829" i="1"/>
  <c r="BB829" i="1"/>
  <c r="BC829" i="1" s="1"/>
  <c r="BH829" i="1"/>
  <c r="BP829" i="1"/>
  <c r="BN829" i="1"/>
  <c r="BJ829" i="1"/>
  <c r="BU829" i="1"/>
  <c r="BV829" i="1" s="1"/>
  <c r="BY829" i="1"/>
  <c r="K830" i="1"/>
  <c r="BB830" i="1"/>
  <c r="BC830" i="1" s="1"/>
  <c r="BH830" i="1"/>
  <c r="BP830" i="1"/>
  <c r="BN830" i="1"/>
  <c r="BJ830" i="1"/>
  <c r="BF830" i="1"/>
  <c r="BR830" i="1"/>
  <c r="BU830" i="1"/>
  <c r="BW830" i="1" s="1"/>
  <c r="BY830" i="1"/>
  <c r="K831" i="1"/>
  <c r="BB831" i="1"/>
  <c r="BC831" i="1" s="1"/>
  <c r="BH831" i="1"/>
  <c r="BP831" i="1"/>
  <c r="BN831" i="1"/>
  <c r="BJ831" i="1"/>
  <c r="BF831" i="1"/>
  <c r="BR831" i="1"/>
  <c r="BU831" i="1"/>
  <c r="BY831" i="1"/>
  <c r="K832" i="1"/>
  <c r="BB832" i="1"/>
  <c r="BC832" i="1" s="1"/>
  <c r="BH832" i="1"/>
  <c r="BN832" i="1"/>
  <c r="BJ832" i="1"/>
  <c r="BF832" i="1"/>
  <c r="BU832" i="1"/>
  <c r="BY832" i="1"/>
  <c r="K833" i="1"/>
  <c r="BB833" i="1"/>
  <c r="BC833" i="1" s="1"/>
  <c r="BP833" i="1"/>
  <c r="BN833" i="1"/>
  <c r="BR833" i="1"/>
  <c r="BU833" i="1"/>
  <c r="BY833" i="1"/>
  <c r="K834" i="1"/>
  <c r="BB834" i="1"/>
  <c r="BC834" i="1" s="1"/>
  <c r="BH834" i="1"/>
  <c r="BP834" i="1"/>
  <c r="BN834" i="1"/>
  <c r="BJ834" i="1"/>
  <c r="BF834" i="1"/>
  <c r="BR834" i="1"/>
  <c r="BU834" i="1"/>
  <c r="BY834" i="1"/>
  <c r="BJ835" i="1" l="1"/>
  <c r="BV298" i="1"/>
  <c r="BV259" i="1"/>
  <c r="BV770" i="1"/>
  <c r="BV751" i="1"/>
  <c r="BV512" i="1"/>
  <c r="BV800" i="1"/>
  <c r="BW800" i="1"/>
  <c r="BV337" i="1"/>
  <c r="BV712" i="1"/>
  <c r="BR836" i="1"/>
  <c r="BV689" i="1"/>
  <c r="BV688" i="1"/>
  <c r="BV816" i="1"/>
  <c r="BV692" i="1"/>
  <c r="BV155" i="1"/>
  <c r="BV828" i="1"/>
  <c r="BV508" i="1"/>
  <c r="BV834" i="1"/>
  <c r="BW834" i="1"/>
  <c r="BV701" i="1"/>
  <c r="BW701" i="1"/>
  <c r="BV733" i="1"/>
  <c r="BV507" i="1"/>
  <c r="BV95" i="1"/>
  <c r="BV776" i="1"/>
  <c r="BV305" i="1"/>
  <c r="BW305" i="1"/>
  <c r="BV304" i="1"/>
  <c r="BV631" i="1"/>
  <c r="BW631" i="1"/>
  <c r="BV23" i="1"/>
  <c r="BV747" i="1"/>
  <c r="BW747" i="1"/>
  <c r="BV662" i="1"/>
  <c r="BV660" i="1"/>
  <c r="BV764" i="1"/>
  <c r="BW764" i="1"/>
  <c r="BV370" i="1"/>
  <c r="BW370" i="1"/>
  <c r="BV318" i="1"/>
  <c r="BV227" i="1"/>
  <c r="BV624" i="1"/>
  <c r="BV247" i="1"/>
  <c r="BV97" i="1"/>
  <c r="BV513" i="1"/>
  <c r="BV824" i="1"/>
  <c r="BV772" i="1"/>
  <c r="BV623" i="1"/>
  <c r="BV314" i="1"/>
  <c r="BV120" i="1"/>
  <c r="BW120" i="1"/>
  <c r="BV24" i="1"/>
  <c r="BV427" i="1"/>
  <c r="BV769" i="1"/>
  <c r="BV261" i="1"/>
  <c r="BW261" i="1"/>
  <c r="BV755" i="1"/>
  <c r="BW755" i="1"/>
  <c r="BV756" i="1"/>
  <c r="BV749" i="1"/>
  <c r="BV789" i="1"/>
  <c r="BW789" i="1"/>
  <c r="BV132" i="1"/>
  <c r="BW132" i="1"/>
  <c r="BV598" i="1"/>
  <c r="BV757" i="1"/>
  <c r="BV195" i="1"/>
  <c r="BV823" i="1"/>
  <c r="BW823" i="1"/>
  <c r="BV771" i="1"/>
  <c r="BW771" i="1"/>
  <c r="BV582" i="1"/>
  <c r="BW582" i="1"/>
  <c r="BV285" i="1"/>
  <c r="BV727" i="1"/>
  <c r="BW727" i="1"/>
  <c r="BV141" i="1"/>
  <c r="BW141" i="1"/>
  <c r="BV308" i="1"/>
  <c r="BV526" i="1"/>
  <c r="BV685" i="1"/>
  <c r="BV85" i="1"/>
  <c r="BW85" i="1"/>
  <c r="BV25" i="1"/>
  <c r="BW25" i="1"/>
  <c r="BV212" i="1"/>
  <c r="BV343" i="1"/>
  <c r="BV781" i="1"/>
  <c r="BW781" i="1"/>
  <c r="BV748" i="1"/>
  <c r="BW748" i="1"/>
  <c r="BV740" i="1"/>
  <c r="BW740" i="1"/>
  <c r="BV730" i="1"/>
  <c r="BW730" i="1"/>
  <c r="BV718" i="1"/>
  <c r="BW718" i="1"/>
  <c r="BV700" i="1"/>
  <c r="BW700" i="1"/>
  <c r="BV658" i="1"/>
  <c r="BW658" i="1"/>
  <c r="BV656" i="1"/>
  <c r="BW656" i="1"/>
  <c r="BV632" i="1"/>
  <c r="BW632" i="1"/>
  <c r="BV608" i="1"/>
  <c r="BW608" i="1"/>
  <c r="BV575" i="1"/>
  <c r="BW575" i="1"/>
  <c r="BV571" i="1"/>
  <c r="BW571" i="1"/>
  <c r="BV540" i="1"/>
  <c r="BW540" i="1"/>
  <c r="BV472" i="1"/>
  <c r="BW472" i="1"/>
  <c r="BV469" i="1"/>
  <c r="BW469" i="1"/>
  <c r="BV467" i="1"/>
  <c r="BW467" i="1"/>
  <c r="BV437" i="1"/>
  <c r="BW437" i="1"/>
  <c r="BV401" i="1"/>
  <c r="BW401" i="1"/>
  <c r="BV386" i="1"/>
  <c r="BW386" i="1"/>
  <c r="BV379" i="1"/>
  <c r="BW379" i="1"/>
  <c r="BV359" i="1"/>
  <c r="BW359" i="1"/>
  <c r="BV282" i="1"/>
  <c r="BW282" i="1"/>
  <c r="BV173" i="1"/>
  <c r="BW173" i="1"/>
  <c r="BV157" i="1"/>
  <c r="BW157" i="1"/>
  <c r="BV133" i="1"/>
  <c r="BW133" i="1"/>
  <c r="BV110" i="1"/>
  <c r="BW110" i="1"/>
  <c r="BV103" i="1"/>
  <c r="BW103" i="1"/>
  <c r="BV94" i="1"/>
  <c r="BW94" i="1"/>
  <c r="BV52" i="1"/>
  <c r="BW52" i="1"/>
  <c r="BV43" i="1"/>
  <c r="BW43" i="1"/>
  <c r="BV38" i="1"/>
  <c r="BW38" i="1"/>
  <c r="BV32" i="1"/>
  <c r="BW32" i="1"/>
  <c r="BV804" i="1"/>
  <c r="BW804" i="1"/>
  <c r="BV786" i="1"/>
  <c r="BW786" i="1"/>
  <c r="BV754" i="1"/>
  <c r="BW754" i="1"/>
  <c r="BV732" i="1"/>
  <c r="BW732" i="1"/>
  <c r="BV704" i="1"/>
  <c r="BW704" i="1"/>
  <c r="BV679" i="1"/>
  <c r="BW679" i="1"/>
  <c r="BV678" i="1"/>
  <c r="BW678" i="1"/>
  <c r="BV671" i="1"/>
  <c r="BW671" i="1"/>
  <c r="BV650" i="1"/>
  <c r="BW650" i="1"/>
  <c r="BV644" i="1"/>
  <c r="BW644" i="1"/>
  <c r="BV642" i="1"/>
  <c r="BW642" i="1"/>
  <c r="BV604" i="1"/>
  <c r="BW604" i="1"/>
  <c r="BV578" i="1"/>
  <c r="BW578" i="1"/>
  <c r="BV495" i="1"/>
  <c r="BW495" i="1"/>
  <c r="BV493" i="1"/>
  <c r="BW493" i="1"/>
  <c r="BW488" i="1"/>
  <c r="BV414" i="1"/>
  <c r="BW414" i="1"/>
  <c r="BV407" i="1"/>
  <c r="BW407" i="1"/>
  <c r="BV338" i="1"/>
  <c r="BW338" i="1"/>
  <c r="BV299" i="1"/>
  <c r="BW299" i="1"/>
  <c r="BV279" i="1"/>
  <c r="BW279" i="1"/>
  <c r="BV271" i="1"/>
  <c r="BW271" i="1"/>
  <c r="BV256" i="1"/>
  <c r="BW256" i="1"/>
  <c r="BV232" i="1"/>
  <c r="BW232" i="1"/>
  <c r="BV224" i="1"/>
  <c r="BW224" i="1"/>
  <c r="BV169" i="1"/>
  <c r="BW169" i="1"/>
  <c r="BV146" i="1"/>
  <c r="BW146" i="1"/>
  <c r="BV144" i="1"/>
  <c r="BW144" i="1"/>
  <c r="BV137" i="1"/>
  <c r="BW137" i="1"/>
  <c r="BV107" i="1"/>
  <c r="BW107" i="1"/>
  <c r="BV65" i="1"/>
  <c r="BW65" i="1"/>
  <c r="BV61" i="1"/>
  <c r="BW61" i="1"/>
  <c r="BV59" i="1"/>
  <c r="BW59" i="1"/>
  <c r="BV46" i="1"/>
  <c r="BW46" i="1"/>
  <c r="BV37" i="1"/>
  <c r="BW37" i="1"/>
  <c r="BV9" i="1"/>
  <c r="BW9" i="1"/>
  <c r="BV7" i="1"/>
  <c r="BW7" i="1"/>
  <c r="BV832" i="1"/>
  <c r="BW832" i="1"/>
  <c r="BV799" i="1"/>
  <c r="BW799" i="1"/>
  <c r="BV791" i="1"/>
  <c r="BW791" i="1"/>
  <c r="BV784" i="1"/>
  <c r="BW784" i="1"/>
  <c r="BV745" i="1"/>
  <c r="BW745" i="1"/>
  <c r="BV741" i="1"/>
  <c r="BW741" i="1"/>
  <c r="BV739" i="1"/>
  <c r="BW739" i="1"/>
  <c r="BV735" i="1"/>
  <c r="BW735" i="1"/>
  <c r="BV725" i="1"/>
  <c r="BW725" i="1"/>
  <c r="BV721" i="1"/>
  <c r="BW721" i="1"/>
  <c r="BV719" i="1"/>
  <c r="BW719" i="1"/>
  <c r="BV707" i="1"/>
  <c r="BW707" i="1"/>
  <c r="BV665" i="1"/>
  <c r="BW665" i="1"/>
  <c r="BV663" i="1"/>
  <c r="BW663" i="1"/>
  <c r="BV653" i="1"/>
  <c r="BW653" i="1"/>
  <c r="BV646" i="1"/>
  <c r="BW646" i="1"/>
  <c r="BV634" i="1"/>
  <c r="BW634" i="1"/>
  <c r="BV611" i="1"/>
  <c r="BW611" i="1"/>
  <c r="BV609" i="1"/>
  <c r="BW609" i="1"/>
  <c r="BV591" i="1"/>
  <c r="BW591" i="1"/>
  <c r="BV589" i="1"/>
  <c r="BW589" i="1"/>
  <c r="BV574" i="1"/>
  <c r="BW574" i="1"/>
  <c r="BV572" i="1"/>
  <c r="BW572" i="1"/>
  <c r="BV564" i="1"/>
  <c r="BW564" i="1"/>
  <c r="BV543" i="1"/>
  <c r="BW543" i="1"/>
  <c r="BV518" i="1"/>
  <c r="BW518" i="1"/>
  <c r="BV480" i="1"/>
  <c r="BW480" i="1"/>
  <c r="BV478" i="1"/>
  <c r="BW478" i="1"/>
  <c r="BV475" i="1"/>
  <c r="BW475" i="1"/>
  <c r="BV456" i="1"/>
  <c r="BW456" i="1"/>
  <c r="BV434" i="1"/>
  <c r="BW434" i="1"/>
  <c r="BV432" i="1"/>
  <c r="BW432" i="1"/>
  <c r="BV429" i="1"/>
  <c r="BW429" i="1"/>
  <c r="BV400" i="1"/>
  <c r="BW400" i="1"/>
  <c r="BV397" i="1"/>
  <c r="BW397" i="1"/>
  <c r="BV367" i="1"/>
  <c r="BW367" i="1"/>
  <c r="BV365" i="1"/>
  <c r="BW365" i="1"/>
  <c r="BV360" i="1"/>
  <c r="BW360" i="1"/>
  <c r="BV336" i="1"/>
  <c r="BW336" i="1"/>
  <c r="BV307" i="1"/>
  <c r="BW307" i="1"/>
  <c r="BV303" i="1"/>
  <c r="BW303" i="1"/>
  <c r="BV295" i="1"/>
  <c r="BW295" i="1"/>
  <c r="BV281" i="1"/>
  <c r="BW281" i="1"/>
  <c r="BV276" i="1"/>
  <c r="BV273" i="1"/>
  <c r="BW273" i="1"/>
  <c r="BV248" i="1"/>
  <c r="BW248" i="1"/>
  <c r="BV244" i="1"/>
  <c r="BW244" i="1"/>
  <c r="BV234" i="1"/>
  <c r="BW234" i="1"/>
  <c r="BV181" i="1"/>
  <c r="BW181" i="1"/>
  <c r="BV174" i="1"/>
  <c r="BW174" i="1"/>
  <c r="BV163" i="1"/>
  <c r="BW163" i="1"/>
  <c r="BV148" i="1"/>
  <c r="BW148" i="1"/>
  <c r="BV140" i="1"/>
  <c r="BW140" i="1"/>
  <c r="BV125" i="1"/>
  <c r="BW125" i="1"/>
  <c r="BV100" i="1"/>
  <c r="BW100" i="1"/>
  <c r="BV93" i="1"/>
  <c r="BW93" i="1"/>
  <c r="BV89" i="1"/>
  <c r="BW89" i="1"/>
  <c r="BV83" i="1"/>
  <c r="BW83" i="1"/>
  <c r="BV81" i="1"/>
  <c r="BW81" i="1"/>
  <c r="BV79" i="1"/>
  <c r="BW79" i="1"/>
  <c r="BV77" i="1"/>
  <c r="BW77" i="1"/>
  <c r="BV69" i="1"/>
  <c r="BW69" i="1"/>
  <c r="BV53" i="1"/>
  <c r="BW53" i="1"/>
  <c r="BV42" i="1"/>
  <c r="BW42" i="1"/>
  <c r="BV33" i="1"/>
  <c r="BW33" i="1"/>
  <c r="BV31" i="1"/>
  <c r="BW31" i="1"/>
  <c r="BV29" i="1"/>
  <c r="BW29" i="1"/>
  <c r="BV27" i="1"/>
  <c r="BW27" i="1"/>
  <c r="BV11" i="1"/>
  <c r="BW11" i="1"/>
  <c r="BV825" i="1"/>
  <c r="BW825" i="1"/>
  <c r="BV783" i="1"/>
  <c r="BW783" i="1"/>
  <c r="BV744" i="1"/>
  <c r="BW744" i="1"/>
  <c r="BV738" i="1"/>
  <c r="BW738" i="1"/>
  <c r="BV736" i="1"/>
  <c r="BW736" i="1"/>
  <c r="BV734" i="1"/>
  <c r="BW734" i="1"/>
  <c r="BV724" i="1"/>
  <c r="BW724" i="1"/>
  <c r="BV722" i="1"/>
  <c r="BW722" i="1"/>
  <c r="BV711" i="1"/>
  <c r="BW711" i="1"/>
  <c r="BV597" i="1"/>
  <c r="BW597" i="1"/>
  <c r="BV523" i="1"/>
  <c r="BW523" i="1"/>
  <c r="BV521" i="1"/>
  <c r="BW521" i="1"/>
  <c r="BV509" i="1"/>
  <c r="BW509" i="1"/>
  <c r="BW483" i="1"/>
  <c r="BV439" i="1"/>
  <c r="BW439" i="1"/>
  <c r="BV428" i="1"/>
  <c r="BW428" i="1"/>
  <c r="BV364" i="1"/>
  <c r="BW364" i="1"/>
  <c r="BV342" i="1"/>
  <c r="BW342" i="1"/>
  <c r="BV315" i="1"/>
  <c r="BW315" i="1"/>
  <c r="BV241" i="1"/>
  <c r="BW241" i="1"/>
  <c r="BV233" i="1"/>
  <c r="BW233" i="1"/>
  <c r="BV203" i="1"/>
  <c r="BW203" i="1"/>
  <c r="BV191" i="1"/>
  <c r="BW191" i="1"/>
  <c r="BV189" i="1"/>
  <c r="BW189" i="1"/>
  <c r="BV182" i="1"/>
  <c r="BW182" i="1"/>
  <c r="BV153" i="1"/>
  <c r="BW153" i="1"/>
  <c r="BV135" i="1"/>
  <c r="BW135" i="1"/>
  <c r="BV131" i="1"/>
  <c r="BW131" i="1"/>
  <c r="BV124" i="1"/>
  <c r="BW124" i="1"/>
  <c r="BV88" i="1"/>
  <c r="BW88" i="1"/>
  <c r="BW74" i="1"/>
  <c r="BV72" i="1"/>
  <c r="BW72" i="1"/>
  <c r="BV70" i="1"/>
  <c r="BW70" i="1"/>
  <c r="BV68" i="1"/>
  <c r="BW68" i="1"/>
  <c r="BV54" i="1"/>
  <c r="BW54" i="1"/>
  <c r="BV28" i="1"/>
  <c r="BW28" i="1"/>
  <c r="BV13" i="1"/>
  <c r="BW13" i="1"/>
  <c r="BV827" i="1"/>
  <c r="BW827" i="1"/>
  <c r="BV797" i="1"/>
  <c r="BW797" i="1"/>
  <c r="BV795" i="1"/>
  <c r="BW795" i="1"/>
  <c r="BV788" i="1"/>
  <c r="BW788" i="1"/>
  <c r="BV779" i="1"/>
  <c r="BW779" i="1"/>
  <c r="BV774" i="1"/>
  <c r="BW774" i="1"/>
  <c r="BV759" i="1"/>
  <c r="BW759" i="1"/>
  <c r="BV716" i="1"/>
  <c r="BW716" i="1"/>
  <c r="BV714" i="1"/>
  <c r="BW714" i="1"/>
  <c r="BV674" i="1"/>
  <c r="BW674" i="1"/>
  <c r="BV639" i="1"/>
  <c r="BW639" i="1"/>
  <c r="BV617" i="1"/>
  <c r="BW617" i="1"/>
  <c r="BV615" i="1"/>
  <c r="BW615" i="1"/>
  <c r="BV586" i="1"/>
  <c r="BW586" i="1"/>
  <c r="BV533" i="1"/>
  <c r="BW533" i="1"/>
  <c r="BV485" i="1"/>
  <c r="BW485" i="1"/>
  <c r="BV462" i="1"/>
  <c r="BW462" i="1"/>
  <c r="BV454" i="1"/>
  <c r="BW454" i="1"/>
  <c r="BV452" i="1"/>
  <c r="BW452" i="1"/>
  <c r="BV419" i="1"/>
  <c r="BW419" i="1"/>
  <c r="BV412" i="1"/>
  <c r="BW412" i="1"/>
  <c r="BV348" i="1"/>
  <c r="BW348" i="1"/>
  <c r="BV322" i="1"/>
  <c r="BW322" i="1"/>
  <c r="BV320" i="1"/>
  <c r="BW320" i="1"/>
  <c r="BV277" i="1"/>
  <c r="BW277" i="1"/>
  <c r="BV268" i="1"/>
  <c r="BW268" i="1"/>
  <c r="BV264" i="1"/>
  <c r="BW264" i="1"/>
  <c r="BV238" i="1"/>
  <c r="BW238" i="1"/>
  <c r="BV216" i="1"/>
  <c r="BW216" i="1"/>
  <c r="BV210" i="1"/>
  <c r="BW210" i="1"/>
  <c r="BV185" i="1"/>
  <c r="BW185" i="1"/>
  <c r="BV161" i="1"/>
  <c r="BW161" i="1"/>
  <c r="BV156" i="1"/>
  <c r="BW156" i="1"/>
  <c r="BV129" i="1"/>
  <c r="BW129" i="1"/>
  <c r="BV121" i="1"/>
  <c r="BW121" i="1"/>
  <c r="BV116" i="1"/>
  <c r="BW116" i="1"/>
  <c r="BV91" i="1"/>
  <c r="BW91" i="1"/>
  <c r="BV63" i="1"/>
  <c r="BW63" i="1"/>
  <c r="BV57" i="1"/>
  <c r="BW57" i="1"/>
  <c r="BV48" i="1"/>
  <c r="BW48" i="1"/>
  <c r="BV21" i="1"/>
  <c r="BW21" i="1"/>
  <c r="BV19" i="1"/>
  <c r="BW19" i="1"/>
  <c r="BV17" i="1"/>
  <c r="BW17" i="1"/>
  <c r="BV831" i="1"/>
  <c r="BW831" i="1"/>
  <c r="BV826" i="1"/>
  <c r="BW826" i="1"/>
  <c r="BV833" i="1"/>
  <c r="BW833" i="1"/>
  <c r="BV822" i="1"/>
  <c r="BW822" i="1"/>
  <c r="BV806" i="1"/>
  <c r="BW806" i="1"/>
  <c r="BV798" i="1"/>
  <c r="BW798" i="1"/>
  <c r="BV796" i="1"/>
  <c r="BW796" i="1"/>
  <c r="BV787" i="1"/>
  <c r="BW787" i="1"/>
  <c r="BV778" i="1"/>
  <c r="BW778" i="1"/>
  <c r="BV767" i="1"/>
  <c r="BW767" i="1"/>
  <c r="BW765" i="1"/>
  <c r="BV761" i="1"/>
  <c r="BW761" i="1"/>
  <c r="BV760" i="1"/>
  <c r="BW760" i="1"/>
  <c r="BV758" i="1"/>
  <c r="BW758" i="1"/>
  <c r="BV715" i="1"/>
  <c r="BW715" i="1"/>
  <c r="BV713" i="1"/>
  <c r="BW713" i="1"/>
  <c r="BV649" i="1"/>
  <c r="BW649" i="1"/>
  <c r="BV641" i="1"/>
  <c r="BW641" i="1"/>
  <c r="BV620" i="1"/>
  <c r="BW620" i="1"/>
  <c r="BV618" i="1"/>
  <c r="BW618" i="1"/>
  <c r="BV601" i="1"/>
  <c r="BW601" i="1"/>
  <c r="BV594" i="1"/>
  <c r="BW594" i="1"/>
  <c r="BV592" i="1"/>
  <c r="BV585" i="1"/>
  <c r="BW585" i="1"/>
  <c r="BV567" i="1"/>
  <c r="BW567" i="1"/>
  <c r="BV562" i="1"/>
  <c r="BW562" i="1"/>
  <c r="BV560" i="1"/>
  <c r="BW560" i="1"/>
  <c r="BV558" i="1"/>
  <c r="BW558" i="1"/>
  <c r="BV556" i="1"/>
  <c r="BW556" i="1"/>
  <c r="BV538" i="1"/>
  <c r="BW538" i="1"/>
  <c r="BV532" i="1"/>
  <c r="BW532" i="1"/>
  <c r="BV530" i="1"/>
  <c r="BW530" i="1"/>
  <c r="BV528" i="1"/>
  <c r="BW528" i="1"/>
  <c r="BV519" i="1"/>
  <c r="BV461" i="1"/>
  <c r="BW461" i="1"/>
  <c r="BV449" i="1"/>
  <c r="BW449" i="1"/>
  <c r="BV447" i="1"/>
  <c r="BW447" i="1"/>
  <c r="BV424" i="1"/>
  <c r="BW424" i="1"/>
  <c r="BV418" i="1"/>
  <c r="BW418" i="1"/>
  <c r="BV416" i="1"/>
  <c r="BW416" i="1"/>
  <c r="BV408" i="1"/>
  <c r="BW408" i="1"/>
  <c r="BV404" i="1"/>
  <c r="BW404" i="1"/>
  <c r="BV394" i="1"/>
  <c r="BW394" i="1"/>
  <c r="BV382" i="1"/>
  <c r="BW382" i="1"/>
  <c r="BV380" i="1"/>
  <c r="BW380" i="1"/>
  <c r="BV377" i="1"/>
  <c r="BW377" i="1"/>
  <c r="BV375" i="1"/>
  <c r="BW375" i="1"/>
  <c r="BV357" i="1"/>
  <c r="BW357" i="1"/>
  <c r="BV355" i="1"/>
  <c r="BW355" i="1"/>
  <c r="BV353" i="1"/>
  <c r="BW353" i="1"/>
  <c r="BV351" i="1"/>
  <c r="BW351" i="1"/>
  <c r="BV347" i="1"/>
  <c r="BW347" i="1"/>
  <c r="BV345" i="1"/>
  <c r="BW345" i="1"/>
  <c r="BV340" i="1"/>
  <c r="BW340" i="1"/>
  <c r="BV326" i="1"/>
  <c r="BW326" i="1"/>
  <c r="BV323" i="1"/>
  <c r="BW323" i="1"/>
  <c r="BV290" i="1"/>
  <c r="BW290" i="1"/>
  <c r="BV286" i="1"/>
  <c r="BW286" i="1"/>
  <c r="BV267" i="1"/>
  <c r="BW267" i="1"/>
  <c r="BV253" i="1"/>
  <c r="BW253" i="1"/>
  <c r="BV220" i="1"/>
  <c r="BW220" i="1"/>
  <c r="BV196" i="1"/>
  <c r="BW196" i="1"/>
  <c r="BV168" i="1"/>
  <c r="BW168" i="1"/>
  <c r="BV166" i="1"/>
  <c r="BW166" i="1"/>
  <c r="BV117" i="1"/>
  <c r="BW117" i="1"/>
  <c r="BV106" i="1"/>
  <c r="BW106" i="1"/>
  <c r="BV104" i="1"/>
  <c r="BW104" i="1"/>
  <c r="BV66" i="1"/>
  <c r="BW66" i="1"/>
  <c r="BV64" i="1"/>
  <c r="BW64" i="1"/>
  <c r="BV62" i="1"/>
  <c r="BW62" i="1"/>
  <c r="BV60" i="1"/>
  <c r="BW60" i="1"/>
  <c r="BV58" i="1"/>
  <c r="BW58" i="1"/>
  <c r="BV56" i="1"/>
  <c r="BW56" i="1"/>
  <c r="BV49" i="1"/>
  <c r="BW49" i="1"/>
  <c r="BV47" i="1"/>
  <c r="BW47" i="1"/>
  <c r="BV36" i="1"/>
  <c r="BW36" i="1"/>
  <c r="BV22" i="1"/>
  <c r="BW22" i="1"/>
  <c r="BV20" i="1"/>
  <c r="BW20" i="1"/>
  <c r="BV16" i="1"/>
  <c r="BW16" i="1"/>
  <c r="BV10" i="1"/>
  <c r="BW10" i="1"/>
  <c r="BV441" i="1"/>
  <c r="BV537" i="1"/>
  <c r="BV494" i="1"/>
  <c r="BV746" i="1"/>
  <c r="BV710" i="1"/>
  <c r="BV389" i="1"/>
  <c r="BV723" i="1"/>
  <c r="BV605" i="1"/>
  <c r="BV737" i="1"/>
  <c r="BV366" i="1"/>
  <c r="BV118" i="1"/>
  <c r="BV672" i="1"/>
  <c r="BV426" i="1"/>
  <c r="BV354" i="1"/>
  <c r="BV198" i="1"/>
  <c r="BV773" i="1"/>
  <c r="BV706" i="1"/>
  <c r="BV613" i="1"/>
  <c r="BV6" i="1"/>
  <c r="BV636" i="1"/>
  <c r="BV531" i="1"/>
  <c r="BV443" i="1"/>
  <c r="BV352" i="1"/>
  <c r="BV160" i="1"/>
  <c r="BV484" i="1"/>
  <c r="BV444" i="1"/>
  <c r="BV297" i="1"/>
  <c r="BV249" i="1"/>
  <c r="BP301" i="1"/>
  <c r="BV260" i="1"/>
  <c r="BF301" i="1"/>
  <c r="BV15" i="1"/>
  <c r="BV8" i="1"/>
  <c r="BV830" i="1"/>
  <c r="BV539" i="1"/>
  <c r="BV159" i="1"/>
  <c r="BV792" i="1"/>
  <c r="BV782" i="1"/>
  <c r="BV731" i="1"/>
  <c r="BV668" i="1"/>
  <c r="BV619" i="1"/>
  <c r="BV600" i="1"/>
  <c r="BV474" i="1"/>
  <c r="BV457" i="1"/>
  <c r="BV278" i="1"/>
  <c r="BV171" i="1"/>
  <c r="BV682" i="1"/>
  <c r="BV552" i="1"/>
  <c r="BV729" i="1"/>
  <c r="BV287" i="1"/>
  <c r="BV115" i="1"/>
  <c r="BV35" i="1"/>
  <c r="BV204" i="1"/>
  <c r="BV675" i="1"/>
  <c r="BV524" i="1"/>
  <c r="BV464" i="1"/>
  <c r="BV84" i="1"/>
  <c r="BV71" i="1"/>
  <c r="BV114" i="1"/>
  <c r="BV76" i="1"/>
  <c r="BV655" i="1"/>
  <c r="BV108" i="1"/>
  <c r="BV236" i="1"/>
  <c r="BV122" i="1"/>
  <c r="BV593" i="1"/>
  <c r="BV258" i="1"/>
  <c r="BV489" i="1"/>
  <c r="BV458" i="1"/>
  <c r="BV442" i="1"/>
  <c r="BV296" i="1"/>
  <c r="BV546" i="1"/>
  <c r="BV371" i="1"/>
  <c r="BV362" i="1"/>
  <c r="BV292" i="1"/>
  <c r="BV242" i="1"/>
  <c r="BV222" i="1"/>
  <c r="BV183" i="1"/>
  <c r="BV152" i="1"/>
  <c r="BV409" i="1"/>
  <c r="BV223" i="1"/>
  <c r="BV742" i="1"/>
  <c r="BV12" i="1"/>
  <c r="BV506" i="1"/>
  <c r="BV612" i="1"/>
  <c r="BV581" i="1"/>
  <c r="BV561" i="1"/>
  <c r="BV557" i="1"/>
  <c r="BV422" i="1"/>
  <c r="BV390" i="1"/>
  <c r="BV126" i="1"/>
  <c r="BV18" i="1"/>
  <c r="BV637" i="1"/>
  <c r="BV549" i="1"/>
  <c r="BV225" i="1"/>
  <c r="BV44" i="1"/>
  <c r="BV14" i="1"/>
  <c r="BV550" i="1"/>
  <c r="BV529" i="1"/>
  <c r="BN301" i="1"/>
  <c r="BV728" i="1"/>
  <c r="BV102" i="1"/>
  <c r="BF835" i="1"/>
  <c r="BV309" i="1"/>
  <c r="BV793" i="1"/>
  <c r="BV638" i="1"/>
  <c r="BV522" i="1"/>
  <c r="BV254" i="1"/>
  <c r="BV568" i="1"/>
  <c r="BV630" i="1"/>
  <c r="BV766" i="1"/>
  <c r="BV664" i="1"/>
  <c r="BV657" i="1"/>
  <c r="BV544" i="1"/>
  <c r="BV190" i="1"/>
  <c r="BV165" i="1"/>
  <c r="BV693" i="1"/>
  <c r="BV473" i="1"/>
  <c r="BV448" i="1"/>
  <c r="BV423" i="1"/>
  <c r="BV346" i="1"/>
  <c r="BV341" i="1"/>
  <c r="BV262" i="1"/>
  <c r="BV98" i="1"/>
  <c r="BV80" i="1"/>
  <c r="BV73" i="1"/>
  <c r="BC729" i="1"/>
  <c r="BP729" i="1"/>
  <c r="BV720" i="1"/>
  <c r="BV661" i="1"/>
  <c r="BV654" i="1"/>
  <c r="BV645" i="1"/>
  <c r="BV587" i="1"/>
  <c r="BV520" i="1"/>
  <c r="BV490" i="1"/>
  <c r="BV697" i="1"/>
  <c r="BV681" i="1"/>
  <c r="BV525" i="1"/>
  <c r="BV453" i="1"/>
  <c r="BV393" i="1"/>
  <c r="BV376" i="1"/>
  <c r="BV243" i="1"/>
  <c r="BV150" i="1"/>
  <c r="BV709" i="1"/>
  <c r="BV696" i="1"/>
  <c r="BV579" i="1"/>
  <c r="BV565" i="1"/>
  <c r="BV553" i="1"/>
  <c r="BV527" i="1"/>
  <c r="BV502" i="1"/>
  <c r="BV705" i="1"/>
  <c r="BV651" i="1"/>
  <c r="BV643" i="1"/>
  <c r="BV635" i="1"/>
  <c r="BV616" i="1"/>
  <c r="BV610" i="1"/>
  <c r="BV590" i="1"/>
  <c r="BV545" i="1"/>
  <c r="BV510" i="1"/>
  <c r="BV492" i="1"/>
  <c r="BV468" i="1"/>
  <c r="BV446" i="1"/>
  <c r="BV438" i="1"/>
  <c r="BV433" i="1"/>
  <c r="BV417" i="1"/>
  <c r="BV413" i="1"/>
  <c r="BV403" i="1"/>
  <c r="BV372" i="1"/>
  <c r="BV369" i="1"/>
  <c r="BV325" i="1"/>
  <c r="BV269" i="1"/>
  <c r="BV235" i="1"/>
  <c r="BV228" i="1"/>
  <c r="BV209" i="1"/>
  <c r="BV167" i="1"/>
  <c r="BV158" i="1"/>
  <c r="BV479" i="1"/>
  <c r="BV431" i="1"/>
  <c r="BV411" i="1"/>
  <c r="BV387" i="1"/>
  <c r="BV381" i="1"/>
  <c r="BV328" i="1"/>
  <c r="BV321" i="1"/>
  <c r="BV316" i="1"/>
  <c r="BV275" i="1"/>
  <c r="BV257" i="1"/>
  <c r="BV245" i="1"/>
  <c r="BV477" i="1"/>
  <c r="BV463" i="1"/>
  <c r="BV459" i="1"/>
  <c r="BV396" i="1"/>
  <c r="BV378" i="1"/>
  <c r="BV361" i="1"/>
  <c r="BV356" i="1"/>
  <c r="BV280" i="1"/>
  <c r="BV272" i="1"/>
  <c r="BV255" i="1"/>
  <c r="BV221" i="1"/>
  <c r="BV226" i="1"/>
  <c r="BV217" i="1"/>
  <c r="BV200" i="1"/>
  <c r="BV192" i="1"/>
  <c r="BV184" i="1"/>
  <c r="BV177" i="1"/>
  <c r="BV149" i="1"/>
  <c r="BV145" i="1"/>
  <c r="BV128" i="1"/>
  <c r="BV92" i="1"/>
  <c r="BV219" i="1"/>
  <c r="BV186" i="1"/>
  <c r="BV172" i="1"/>
  <c r="BV154" i="1"/>
  <c r="BV143" i="1"/>
  <c r="BV138" i="1"/>
  <c r="BV136" i="1"/>
  <c r="BV96" i="1"/>
  <c r="BV82" i="1"/>
  <c r="BV78" i="1"/>
  <c r="BV75" i="1"/>
  <c r="BV197" i="1"/>
  <c r="BV134" i="1"/>
  <c r="BC728" i="1"/>
  <c r="A2" i="1"/>
  <c r="BC836" i="1" l="1"/>
  <c r="BB8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A207" authorId="0" shapeId="0" xr:uid="{00000000-0006-0000-0000-000004000000}">
      <text>
        <r>
          <rPr>
            <b/>
            <sz val="9"/>
            <color indexed="81"/>
            <rFont val="Tahoma"/>
            <family val="2"/>
          </rPr>
          <t xml:space="preserve">Jim:Mentor Ridge PO# 2756. Ordered an 1826LIA with ZAST. Of which we have 12 in stock. Novita advised that there is no such door. Iexplained that we do have these doors. Lily advised her to enter an order for an 1826LIA which is a 3/8-6/8 but to ship one of our 1825IA doors and change the SO when we recerive it.
</t>
        </r>
        <r>
          <rPr>
            <sz val="9"/>
            <color indexed="81"/>
            <rFont val="Tahoma"/>
            <family val="2"/>
          </rPr>
          <t xml:space="preserve">
</t>
        </r>
      </text>
    </comment>
    <comment ref="A208" authorId="0" shapeId="0" xr:uid="{4C20E7DB-1750-4EAB-9ABC-412C49AF9A9F}">
      <text>
        <r>
          <rPr>
            <b/>
            <sz val="9"/>
            <color indexed="81"/>
            <rFont val="Tahoma"/>
            <family val="2"/>
          </rPr>
          <t xml:space="preserve">Jim:Mentor Ridge PO# 2756. Ordered an 1826LIA with ZAST. Of which we have 12 in stock. Novita advised that there is no such door. Iexplained that we do have these doors. Lily advised her to enter an order for an 1826LIA which is a 3/8-6/8 but to ship one of our 1825IA doors and change the SO when we recerive it.
</t>
        </r>
        <r>
          <rPr>
            <sz val="9"/>
            <color indexed="81"/>
            <rFont val="Tahoma"/>
            <family val="2"/>
          </rPr>
          <t xml:space="preserve">
</t>
        </r>
      </text>
    </comment>
    <comment ref="H707" authorId="0" shapeId="0" xr:uid="{00000000-0006-0000-0000-000007000000}">
      <text>
        <r>
          <rPr>
            <b/>
            <sz val="9"/>
            <color indexed="81"/>
            <rFont val="Tahoma"/>
            <family val="2"/>
          </rPr>
          <t>Jim:</t>
        </r>
        <r>
          <rPr>
            <sz val="9"/>
            <color indexed="81"/>
            <rFont val="Tahoma"/>
            <family val="2"/>
          </rPr>
          <t xml:space="preserve">
See TAB 7500 Stick also.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<sst xmlns="http://schemas.openxmlformats.org/spreadsheetml/2006/main" count="3724" uniqueCount="1569">
  <si>
    <t>DOORS</t>
  </si>
  <si>
    <t>3'0" X 6'8" X 1-3/4"</t>
  </si>
  <si>
    <t>NONE</t>
  </si>
  <si>
    <t>3'0" X 7'0" X 1-3/4"</t>
  </si>
  <si>
    <t>C</t>
  </si>
  <si>
    <t>MB</t>
  </si>
  <si>
    <t>BR</t>
  </si>
  <si>
    <t>3'4" X 7'0" X 1-3/4"</t>
  </si>
  <si>
    <t>4'0" X 7'0" X 1-3/4"</t>
  </si>
  <si>
    <t>4'0" X 6'8" X 1-3/4"</t>
  </si>
  <si>
    <t>CE1813</t>
  </si>
  <si>
    <t>CE</t>
  </si>
  <si>
    <t>CE1818</t>
  </si>
  <si>
    <t>CE1840</t>
  </si>
  <si>
    <t>CE1844</t>
  </si>
  <si>
    <t>CU1813</t>
  </si>
  <si>
    <t>CU</t>
  </si>
  <si>
    <t>CU1818</t>
  </si>
  <si>
    <t>CU1840</t>
  </si>
  <si>
    <t>CU1844</t>
  </si>
  <si>
    <t>CU1847</t>
  </si>
  <si>
    <t>MASONRY</t>
  </si>
  <si>
    <t>3'0" X 7'0" X 5-3/4"</t>
  </si>
  <si>
    <t>ASA</t>
  </si>
  <si>
    <t>3'0" X 6'8" X 5-3/4"</t>
  </si>
  <si>
    <t>3'0" X 6'8" X 8-1/4"</t>
  </si>
  <si>
    <t>G30825H</t>
  </si>
  <si>
    <t>G68825HJR</t>
  </si>
  <si>
    <t>G68825SJR</t>
  </si>
  <si>
    <t>G68825HJL</t>
  </si>
  <si>
    <t>G68825SJL</t>
  </si>
  <si>
    <t>DRYWALL</t>
  </si>
  <si>
    <t>3'0" X 6'8" X 5-7/8"</t>
  </si>
  <si>
    <t>DW405875H</t>
  </si>
  <si>
    <t>DW305875H</t>
  </si>
  <si>
    <t>DW685875SJR</t>
  </si>
  <si>
    <t>DW685875HJL</t>
  </si>
  <si>
    <t>DW685875SJL</t>
  </si>
  <si>
    <t>DW705875HJR</t>
  </si>
  <si>
    <t>DW705875SJR</t>
  </si>
  <si>
    <t>DW705875HJL</t>
  </si>
  <si>
    <t>DW705875SJL</t>
  </si>
  <si>
    <t>10'0" X 5-3/4"</t>
  </si>
  <si>
    <t>57560H4</t>
  </si>
  <si>
    <t>57540H4</t>
  </si>
  <si>
    <t>57530H4</t>
  </si>
  <si>
    <t>CR01</t>
  </si>
  <si>
    <t xml:space="preserve"> CLOSER REINFORCEMENT</t>
  </si>
  <si>
    <t>WOOD STUD ANCHOR</t>
  </si>
  <si>
    <t>SS575</t>
  </si>
  <si>
    <t>MAS01</t>
  </si>
  <si>
    <t>SPRAY CANS</t>
  </si>
  <si>
    <t>3'6" X 6'8" X 1-3/4"</t>
  </si>
  <si>
    <t>3'6" X 7'0" X 1-3/4"</t>
  </si>
  <si>
    <t>DW605875H</t>
  </si>
  <si>
    <t>DW365875H</t>
  </si>
  <si>
    <t>3'0" X 8'0" X 1-3/4"</t>
  </si>
  <si>
    <t>2'6" X 6'8" X 1-3/4"</t>
  </si>
  <si>
    <t>2'8" X 6'8" X 1-3/4"</t>
  </si>
  <si>
    <t>2'6" X 7'0" X 1-3/4"</t>
  </si>
  <si>
    <t>4'0" X 5-7/8"</t>
  </si>
  <si>
    <t>6'0" X 5-7/8"</t>
  </si>
  <si>
    <t>STEEL STUD ANCHOR</t>
  </si>
  <si>
    <t>DBLAT-1</t>
  </si>
  <si>
    <t>MLCYL-3</t>
  </si>
  <si>
    <t>MLASA-4</t>
  </si>
  <si>
    <t>CONVERSION ASSEM</t>
  </si>
  <si>
    <t>MORT LOCK TO CYL LOCK</t>
  </si>
  <si>
    <t>MORT LOCK TO 4-7/8" STRK</t>
  </si>
  <si>
    <t>CYLINDRICAL LOCK</t>
  </si>
  <si>
    <t>2'10" X 6'8" X 1-3/4"</t>
  </si>
  <si>
    <t>MASONARY TUBE ANCHOR</t>
  </si>
  <si>
    <t>3'0" X 5-7/8"</t>
  </si>
  <si>
    <t>3'0" X 5-3/4"</t>
  </si>
  <si>
    <t>G70825HJR</t>
  </si>
  <si>
    <t>G70825SJR</t>
  </si>
  <si>
    <t>3'0" X 8-1/4"</t>
  </si>
  <si>
    <t>G70825HJL</t>
  </si>
  <si>
    <t>G70825SJL</t>
  </si>
  <si>
    <t>3'0" X 7'0" X 8-1/4"</t>
  </si>
  <si>
    <t>SF</t>
  </si>
  <si>
    <t>STRIKE FILLER</t>
  </si>
  <si>
    <t>MLF86-1</t>
  </si>
  <si>
    <t>86 MORTISE LOCK FILLER</t>
  </si>
  <si>
    <t>LFF</t>
  </si>
  <si>
    <t>LOCK FRONT FILLER</t>
  </si>
  <si>
    <t>PRECLAM-8</t>
  </si>
  <si>
    <t>PRESSURE CLAMP ASSEMBLY</t>
  </si>
  <si>
    <t>DW70825HJL</t>
  </si>
  <si>
    <t>DW70825SJL</t>
  </si>
  <si>
    <t>DW70825HJR</t>
  </si>
  <si>
    <t>DW70825SJR</t>
  </si>
  <si>
    <t>DW30825H</t>
  </si>
  <si>
    <t>3'6" X 5-7/8"</t>
  </si>
  <si>
    <t>DW68625HJR</t>
  </si>
  <si>
    <t>DW68625HJL</t>
  </si>
  <si>
    <t>DW68625SJL</t>
  </si>
  <si>
    <t>DW68625SJR</t>
  </si>
  <si>
    <t>DW70625HJL</t>
  </si>
  <si>
    <t>DW70625SJL</t>
  </si>
  <si>
    <t>DW70625SJR</t>
  </si>
  <si>
    <t>DW30625H</t>
  </si>
  <si>
    <t>DW60625H</t>
  </si>
  <si>
    <t>FLUSH-STEEL STIFF</t>
  </si>
  <si>
    <t>ASA-FB</t>
  </si>
  <si>
    <t>6'8" X 6-1/4" Hinge Right</t>
  </si>
  <si>
    <t>6'8" X 6-1/4" Hinge Left</t>
  </si>
  <si>
    <t>6'8" X 6-1/4" Strike Left</t>
  </si>
  <si>
    <t>6'8" X 6-1/4" Strike Right</t>
  </si>
  <si>
    <t>DW70625HJR</t>
  </si>
  <si>
    <t>7'0" X 6-1/4" Hinge Right</t>
  </si>
  <si>
    <t>7'0" X 6-1/4" Hinge Left</t>
  </si>
  <si>
    <t>7'0" X 6-1/4" Strike Left</t>
  </si>
  <si>
    <t>7'0" X 6-1/4" Strike Right</t>
  </si>
  <si>
    <t>WS875</t>
  </si>
  <si>
    <t>DW68825HJL</t>
  </si>
  <si>
    <t>DW68825SJL</t>
  </si>
  <si>
    <t>DW68825HJR</t>
  </si>
  <si>
    <t>DW68825SJR</t>
  </si>
  <si>
    <t>3'0" X 6'8" X 8-3/4"</t>
  </si>
  <si>
    <t>G36575H</t>
  </si>
  <si>
    <t>3'6" X 5-3/4"</t>
  </si>
  <si>
    <t>2'0" X 7'0" X 1-3/4"</t>
  </si>
  <si>
    <t>SAC-5</t>
  </si>
  <si>
    <t>STRAP ANCHOR</t>
  </si>
  <si>
    <t>1X5X1 WIDE, FIVE 3/16" NAIL HOLES</t>
  </si>
  <si>
    <t>FLUSH BOLT TABS</t>
  </si>
  <si>
    <t>1X2-1/2-3/32 OFFSET 8-32 TAP</t>
  </si>
  <si>
    <t>REV. FLUSH BOLT STRIKE</t>
  </si>
  <si>
    <t>TSTRK-2</t>
  </si>
  <si>
    <t>2-3/4" STRIKE REIN.</t>
  </si>
  <si>
    <t>1X2-1/2,7/8X1-1/4" HOLE</t>
  </si>
  <si>
    <t>ASATAB-7</t>
  </si>
  <si>
    <t>4-7/8 STRIKE REIN.</t>
  </si>
  <si>
    <t xml:space="preserve">1X2-1/2 TAB NO OFFSET FLAT </t>
  </si>
  <si>
    <t>SPREADER BAR</t>
  </si>
  <si>
    <t>36"</t>
  </si>
  <si>
    <t>GS-22</t>
  </si>
  <si>
    <t>GLASS STOP</t>
  </si>
  <si>
    <t>10', 5/8 X 5/8 W/ TEK SCREWS</t>
  </si>
  <si>
    <t>MISC. ITEMS</t>
  </si>
  <si>
    <t>DOOR STYLE</t>
  </si>
  <si>
    <t>SIZE</t>
  </si>
  <si>
    <t>PREP</t>
  </si>
  <si>
    <t>CURRENT INVENTORY</t>
  </si>
  <si>
    <t>ITEM NUMBER</t>
  </si>
  <si>
    <t>CECO STYLE DOORS</t>
  </si>
  <si>
    <t>CURRIES STYLE DOORS</t>
  </si>
  <si>
    <t>3'0" X 7'0" X 5-7/8"</t>
  </si>
  <si>
    <t>3'0" X 8-3/4"</t>
  </si>
  <si>
    <t>PIONEER STYLE DOORS</t>
  </si>
  <si>
    <t>PIO</t>
  </si>
  <si>
    <t>3'8" X 7'0" X 1-3/4"</t>
  </si>
  <si>
    <t>PIO1840</t>
  </si>
  <si>
    <t>PIO1844</t>
  </si>
  <si>
    <t>DW68725HJL</t>
  </si>
  <si>
    <t>DW68725SJL</t>
  </si>
  <si>
    <t>DW68725HJR</t>
  </si>
  <si>
    <t>DW68725SJR</t>
  </si>
  <si>
    <t>DW70725HJL</t>
  </si>
  <si>
    <t>DW70725SJL</t>
  </si>
  <si>
    <t>DW70725HJR</t>
  </si>
  <si>
    <t>DW70725SJR</t>
  </si>
  <si>
    <t>3'0" X 7-1/4"</t>
  </si>
  <si>
    <t>DW30725H</t>
  </si>
  <si>
    <t>GAUGE</t>
  </si>
  <si>
    <t>4'0" X 8-1/4"</t>
  </si>
  <si>
    <t>6'0" X 8-1/4"</t>
  </si>
  <si>
    <t>2'4" X 6'8" X 1-3'4"</t>
  </si>
  <si>
    <t>DW305625H</t>
  </si>
  <si>
    <t>3'0" x 5-5/8" Head</t>
  </si>
  <si>
    <t>2'6" x 5-5/8" Head</t>
  </si>
  <si>
    <t>4'0" x 5-5/8" Head</t>
  </si>
  <si>
    <t>DW405625H</t>
  </si>
  <si>
    <t>DW365625H</t>
  </si>
  <si>
    <t>3'6" x 5-5/8" Head</t>
  </si>
  <si>
    <t>DW705625SJR</t>
  </si>
  <si>
    <t>DW705625HJR</t>
  </si>
  <si>
    <t>6'0" x 5-5/8" Head</t>
  </si>
  <si>
    <t>7'0" X 5-5/8" Hinge Right</t>
  </si>
  <si>
    <t>DW705625HJL</t>
  </si>
  <si>
    <t>7'0" X 5-5/8" Hinge Left</t>
  </si>
  <si>
    <t>DW685625HJR</t>
  </si>
  <si>
    <t>6'8" X 5-5/8" Hinge Right</t>
  </si>
  <si>
    <t>6'8" X 5-5/8" Hinge Left</t>
  </si>
  <si>
    <t>7'0" X 5-5/8" Strike Right</t>
  </si>
  <si>
    <t>DW685625SJL</t>
  </si>
  <si>
    <t>6'8" X 5-5/8" Strike Left</t>
  </si>
  <si>
    <t>DW705625SJL</t>
  </si>
  <si>
    <t>7'0" X 5-5/8" Strike Left</t>
  </si>
  <si>
    <t>DW685625SJR</t>
  </si>
  <si>
    <t>6'8" X 5-5/8" Strike Right</t>
  </si>
  <si>
    <t>DW285625H</t>
  </si>
  <si>
    <t>2'8" x 5-5/8" Head</t>
  </si>
  <si>
    <t>DW245875H</t>
  </si>
  <si>
    <t>2'4" X 5-7/8"</t>
  </si>
  <si>
    <t>DW265875H</t>
  </si>
  <si>
    <t>2'6" X 5-7/8"</t>
  </si>
  <si>
    <t>DW285875H</t>
  </si>
  <si>
    <t>2'8" X 5-7/8"</t>
  </si>
  <si>
    <t>DW2105875H</t>
  </si>
  <si>
    <t>2'10" X 5-7/8"</t>
  </si>
  <si>
    <t>2'6" X 8'0" X 1-3/4"</t>
  </si>
  <si>
    <t xml:space="preserve"> 8'0" X 5-3/4"</t>
  </si>
  <si>
    <t>1013CS</t>
  </si>
  <si>
    <t>ALLOCATED</t>
  </si>
  <si>
    <t>FLUSH-CONT. HINGE</t>
  </si>
  <si>
    <t>AST68</t>
  </si>
  <si>
    <t>AST70</t>
  </si>
  <si>
    <t>G40825H</t>
  </si>
  <si>
    <t>CE1840L</t>
  </si>
  <si>
    <t>2007L</t>
  </si>
  <si>
    <t>20575H</t>
  </si>
  <si>
    <t>30575H</t>
  </si>
  <si>
    <t>2'0" X  5-3/4"</t>
  </si>
  <si>
    <t xml:space="preserve">2'0" X 7'0" X 1-3/4" </t>
  </si>
  <si>
    <t>2'8" X 7'0" X 1-3/4"</t>
  </si>
  <si>
    <t>4'0" X 8'0" X 1-3/4"</t>
  </si>
  <si>
    <t>2009R</t>
  </si>
  <si>
    <t>2009L</t>
  </si>
  <si>
    <t>3'0" X 8'0" X 1 3/4"</t>
  </si>
  <si>
    <t>2011L</t>
  </si>
  <si>
    <t>4'0' X 8'0" X 1-3/4"</t>
  </si>
  <si>
    <t>DW40625H</t>
  </si>
  <si>
    <t>4'0" X 6-1/4" Head</t>
  </si>
  <si>
    <t>3'0" X 6-1/4" Head</t>
  </si>
  <si>
    <t>6'0" X 6-1/4" Head</t>
  </si>
  <si>
    <t>2'0" X 6'8" X 1 3/4"</t>
  </si>
  <si>
    <t>5.75, 7'0" HINGE JAMB RIGHT</t>
  </si>
  <si>
    <t>PIO1847</t>
  </si>
  <si>
    <t>1018CS</t>
  </si>
  <si>
    <t>1024CS</t>
  </si>
  <si>
    <t>1040CS</t>
  </si>
  <si>
    <t>1047CS</t>
  </si>
  <si>
    <t>AST80</t>
  </si>
  <si>
    <t>2" X 8'0"</t>
  </si>
  <si>
    <t>FLUSH-CORNER SEAM</t>
  </si>
  <si>
    <t>FLUSH SEAMLESS</t>
  </si>
  <si>
    <t>FLUSH-GALV-SEAMLESS</t>
  </si>
  <si>
    <t>FLUSH INACTIVE</t>
  </si>
  <si>
    <t>DW5625 HEADERS-(5-5/8" DRYWALL)</t>
  </si>
  <si>
    <t>DW5625 FRAMES HINGE &amp; STRIKE-(5-5/8" DRYWALL)</t>
  </si>
  <si>
    <t>DW5875 HEADERS-(5-7/8" DRYWALL)</t>
  </si>
  <si>
    <t>DW625 HEADERS-(6-1/4" DRYWALL)</t>
  </si>
  <si>
    <t>DW625 FRAMES-(6-1/4" DRYWALL)</t>
  </si>
  <si>
    <t>DW725 FRAMES-(7-1/4" DRYWALL)</t>
  </si>
  <si>
    <t>DW825 HEADERS-(8-1/4" DRYWALL)</t>
  </si>
  <si>
    <t>DW825 FRAMES-(8-1/4" DRYWALL)</t>
  </si>
  <si>
    <t>6'8" X 7-1/4" Hinge Left</t>
  </si>
  <si>
    <t>6'8" X 7-1/4" Strike Left</t>
  </si>
  <si>
    <t>6'8" X 7-1/4" Hinge Right</t>
  </si>
  <si>
    <t>6'8" X 7-1/4" Strike Right</t>
  </si>
  <si>
    <t>7'0" X 7-1/4" Hinge Left</t>
  </si>
  <si>
    <t>7'0" X 7-1/4" Strike Left</t>
  </si>
  <si>
    <t>7'0" X 7-1/4" Hinge Right</t>
  </si>
  <si>
    <t>7'0" X 7-1/4" Strike Right</t>
  </si>
  <si>
    <t>6'8" X 5-7/8" Hinge Right</t>
  </si>
  <si>
    <t>6'8" X 5-7/8" Strike Right</t>
  </si>
  <si>
    <t>6'8" X 5-7/8" Hinge Left</t>
  </si>
  <si>
    <t>6'8" X 5-7/8" Strike Left</t>
  </si>
  <si>
    <t>7'0" X 5-7/8" Hinge Right</t>
  </si>
  <si>
    <t>7'0" X 5-7/8" Hinge Left</t>
  </si>
  <si>
    <t>7'0" X 5-7/8" Strike Left</t>
  </si>
  <si>
    <t>MASONARY FRAMES</t>
  </si>
  <si>
    <t>6'8" X 8-1/4" Hinge Left</t>
  </si>
  <si>
    <t>6'8" X 8-1/4" Strike Left</t>
  </si>
  <si>
    <t>6'8" X 8-1/4" Hinge Right</t>
  </si>
  <si>
    <t>6'8" X 8-1/4" Strike Right</t>
  </si>
  <si>
    <t>7'0" X 8-1/4" Hinge Left</t>
  </si>
  <si>
    <t>7'0" X 8-1/4" Strike Left</t>
  </si>
  <si>
    <t>7'0" X 8-1/4" Hinge Right</t>
  </si>
  <si>
    <t>7'0" X 8-1/4" Strike Right</t>
  </si>
  <si>
    <t>3'0" X 5-3/4"-4" FACE</t>
  </si>
  <si>
    <t>6'0" X 5-3/4"-4" FACE</t>
  </si>
  <si>
    <t>6'8" X 5-3/4" Hinge Right</t>
  </si>
  <si>
    <t>6'8" X 5-3/4" Strike Right</t>
  </si>
  <si>
    <t>6'8" X 5-3/4" Hinge Left</t>
  </si>
  <si>
    <t>6'8" X 5-3/4" Strike Left</t>
  </si>
  <si>
    <t>7'0" X 5-3/4" Hinge Right</t>
  </si>
  <si>
    <t>7'0" X 5-3/4" Strike Right</t>
  </si>
  <si>
    <t>7'0" X 5-3/4" Hinge Left</t>
  </si>
  <si>
    <t>7'0" X 5-3/4" Strike Left</t>
  </si>
  <si>
    <t>M825 HEADERS-(8-1/4" MASONARY)</t>
  </si>
  <si>
    <t>M875 HEADERS-(8-3/4" MASONARY)</t>
  </si>
  <si>
    <t>M875 FRAMES-(8-3/4" MASONARY)</t>
  </si>
  <si>
    <t>6'8" X 8-3/4" Hinge Left</t>
  </si>
  <si>
    <t>6'8" X 8-3/4" Strike Left</t>
  </si>
  <si>
    <t>6'8" X 8-3/4" Hinge Right</t>
  </si>
  <si>
    <t>6'8" X 8-3/4" Strike Right</t>
  </si>
  <si>
    <t>7'0" X 8-3/4" Hinge Left</t>
  </si>
  <si>
    <t>7'0" X 8-3/4" Strike Left</t>
  </si>
  <si>
    <t>7'0" X 8-3/4" Strike Right</t>
  </si>
  <si>
    <t>ASA STRIKE FILLER</t>
  </si>
  <si>
    <t>86 LOCK FILLER</t>
  </si>
  <si>
    <t>WIRE MASONARY ANCHORS</t>
  </si>
  <si>
    <t>161 &amp; DEAD LOCK, SPLIT TAIL</t>
  </si>
  <si>
    <t>DRYWALL PRESSURE CLAMP</t>
  </si>
  <si>
    <t>161 LOCK FILLER</t>
  </si>
  <si>
    <t>5.75 FRAME</t>
  </si>
  <si>
    <t>8.75 FRAME</t>
  </si>
  <si>
    <t>3/4" X 2" STRAP 8-3/4" FRAME</t>
  </si>
  <si>
    <t>3/4" X 2" STRAP 7-3/4" FRAME</t>
  </si>
  <si>
    <t>3/4" X 2" STRAP 6-3/4" FRAME</t>
  </si>
  <si>
    <t>3/4" X 2" STRAP 5-3/4" FRAME</t>
  </si>
  <si>
    <t>3'0" X 7'0" X 8-3/4"</t>
  </si>
  <si>
    <t>M825 FRAMES-(8-1/4" MASONARY)</t>
  </si>
  <si>
    <t>7'0" DOORS</t>
  </si>
  <si>
    <t>6'8" DOORS</t>
  </si>
  <si>
    <t>8'0" DOORS</t>
  </si>
  <si>
    <t>72"</t>
  </si>
  <si>
    <t>DW5875 FRAMES HINGE &amp; STRIKE-(5-7/8" DRYWALL)</t>
  </si>
  <si>
    <t>28575H</t>
  </si>
  <si>
    <t>2'8" X  5-3/4"</t>
  </si>
  <si>
    <t>3'0" X 7-3/4"</t>
  </si>
  <si>
    <t>3'0" X 6'8" X 7-3/4"</t>
  </si>
  <si>
    <t>G68775HJR</t>
  </si>
  <si>
    <t>6'8" X 7-3/4" Hinge Right</t>
  </si>
  <si>
    <t>G68775SJR</t>
  </si>
  <si>
    <t>6'8" X 7-3/4" Strike Right</t>
  </si>
  <si>
    <t>M775 FRAMES-(7-3/4" MASONARY)</t>
  </si>
  <si>
    <t>G68775HJL</t>
  </si>
  <si>
    <t>6'8" X 7-3/4" Hinge Left</t>
  </si>
  <si>
    <t>G68775SJL</t>
  </si>
  <si>
    <t>6'8" X 7-3/4" Strike Left</t>
  </si>
  <si>
    <t>WS775</t>
  </si>
  <si>
    <t>7.75 FRAME</t>
  </si>
  <si>
    <t>8'0" X 5-3/4" Strike Right</t>
  </si>
  <si>
    <t>8'0" X 5-3/4" Strike Left</t>
  </si>
  <si>
    <t>3'8" X 6'8" X 1-3/4"</t>
  </si>
  <si>
    <t>WEIGHT PER ITEM</t>
  </si>
  <si>
    <t>G30575H</t>
  </si>
  <si>
    <t>G40575H</t>
  </si>
  <si>
    <t>4'0" X 5-3/4"</t>
  </si>
  <si>
    <t xml:space="preserve">6'0" X 5-3/4" </t>
  </si>
  <si>
    <t>G68575HJR</t>
  </si>
  <si>
    <t>G68575SJR</t>
  </si>
  <si>
    <t>G68575HJL</t>
  </si>
  <si>
    <t>G68575SJL</t>
  </si>
  <si>
    <t>G70575HJR</t>
  </si>
  <si>
    <t>G70575SJR</t>
  </si>
  <si>
    <t>G70575HJL</t>
  </si>
  <si>
    <t>G70575SJL</t>
  </si>
  <si>
    <t>4'0" X 8-3/4"</t>
  </si>
  <si>
    <t>DC-10</t>
  </si>
  <si>
    <t>DW2105625H</t>
  </si>
  <si>
    <t>2'10" x 5-5/8" Head</t>
  </si>
  <si>
    <t>MUL575</t>
  </si>
  <si>
    <t>5.75" X 10'</t>
  </si>
  <si>
    <t>DW40725H</t>
  </si>
  <si>
    <t>DW60725H</t>
  </si>
  <si>
    <t>4'0" X 7-1/4"</t>
  </si>
  <si>
    <t>6'0" X 7-1/4"</t>
  </si>
  <si>
    <t>DW40825H</t>
  </si>
  <si>
    <t>DW60825H</t>
  </si>
  <si>
    <t>6'0" X 8-3/4"</t>
  </si>
  <si>
    <t>DW265625H</t>
  </si>
  <si>
    <t>WS825</t>
  </si>
  <si>
    <t>8.25 FRAME</t>
  </si>
  <si>
    <t>7'0" X 5-7/8" Strike Right</t>
  </si>
  <si>
    <t xml:space="preserve">4'0" X 6'8" X 1-3/4" </t>
  </si>
  <si>
    <t>DW775 FRAMES-(7-3/4" DRYWALL)</t>
  </si>
  <si>
    <t>DW68775HJR</t>
  </si>
  <si>
    <t>DW68775HJL</t>
  </si>
  <si>
    <t>DW68775SJR</t>
  </si>
  <si>
    <t>DW68775SJL</t>
  </si>
  <si>
    <t>6'8" X 7-3/4" Strile Left</t>
  </si>
  <si>
    <t>DW775 HEADERS-(7-3/4" DRYWALL)</t>
  </si>
  <si>
    <t>DW30775H</t>
  </si>
  <si>
    <t xml:space="preserve">3'0" X 7-3/4" </t>
  </si>
  <si>
    <t>FLUSH BOLT GUIDE</t>
  </si>
  <si>
    <t>5/16" OFFSET X 1/2" D-HOLE</t>
  </si>
  <si>
    <t>CLFC-78</t>
  </si>
  <si>
    <t>CYLINDERICAL LOCK FACE COVER</t>
  </si>
  <si>
    <t>18GA</t>
  </si>
  <si>
    <t>750168575HJR</t>
  </si>
  <si>
    <t>750168575HJL</t>
  </si>
  <si>
    <t>5.75, 6'8" HINGE JAMB LEFT</t>
  </si>
  <si>
    <t>750170575HJR</t>
  </si>
  <si>
    <t>750170575HJL</t>
  </si>
  <si>
    <t>5.75, 7'0" HINGE JAMB LEFT</t>
  </si>
  <si>
    <t>7000-4</t>
  </si>
  <si>
    <t>10'0" X 5 3/4"</t>
  </si>
  <si>
    <t>754068575MHR</t>
  </si>
  <si>
    <t>754068575MHL</t>
  </si>
  <si>
    <t>754070575MHR</t>
  </si>
  <si>
    <t>754070575MHL</t>
  </si>
  <si>
    <t>FRHR-1</t>
  </si>
  <si>
    <t>FRAME HINGE REINFORCEMNT</t>
  </si>
  <si>
    <t>BOX</t>
  </si>
  <si>
    <t>BR SVR</t>
  </si>
  <si>
    <t>DW70775HJR</t>
  </si>
  <si>
    <t>DW70775HJL</t>
  </si>
  <si>
    <t>DW70775SJR</t>
  </si>
  <si>
    <t>DW70775SJL</t>
  </si>
  <si>
    <t>7'0" X 7-3/4" Hinge Right</t>
  </si>
  <si>
    <t>7'0" X 7-3/4" Hinge Left</t>
  </si>
  <si>
    <t>7'0" X 7-3/4" Strike Right</t>
  </si>
  <si>
    <t>G70775HJR</t>
  </si>
  <si>
    <t>G70775HJL</t>
  </si>
  <si>
    <t>G70775SJL</t>
  </si>
  <si>
    <t>3'0" X 7'0" X 7-3/4"</t>
  </si>
  <si>
    <t>7'0" X 7-3/4" Strike Left</t>
  </si>
  <si>
    <t>DOUBLE EGRESS FLUSH DOOR</t>
  </si>
  <si>
    <t>DHRF-825</t>
  </si>
  <si>
    <t>DOOR HINGE REINFORCEMENT</t>
  </si>
  <si>
    <t>4-1/2"</t>
  </si>
  <si>
    <t>6 PANEL-SEAMLESS</t>
  </si>
  <si>
    <t>3'0" X 7'0" X 1-3/4</t>
  </si>
  <si>
    <t>DW805875HJR</t>
  </si>
  <si>
    <t>DW805875SJR</t>
  </si>
  <si>
    <t>DW805875HJL</t>
  </si>
  <si>
    <t>DW805875SJL</t>
  </si>
  <si>
    <t>3'0" X 8'0" X 5-7/8"</t>
  </si>
  <si>
    <t>8'0" X 5-7/8" Hinge Right</t>
  </si>
  <si>
    <t>8'0" X 5-7/8" Strike Right</t>
  </si>
  <si>
    <t>8'0" X 5-7/8" Hinge Left</t>
  </si>
  <si>
    <t>8'0" X 5-7/8" Strike Left</t>
  </si>
  <si>
    <t>2'10" X 7'0" X 1-3/4"</t>
  </si>
  <si>
    <t>2 PANEL-SEAMLESS</t>
  </si>
  <si>
    <t>1112SPL</t>
  </si>
  <si>
    <t>FLUSH SEAMLESS, 1.375" THK</t>
  </si>
  <si>
    <t>TANC5581</t>
  </si>
  <si>
    <t>MASONARY TEE ANCHOR</t>
  </si>
  <si>
    <t>FLUSH-GALV- SEAMLESS</t>
  </si>
  <si>
    <t>DEANSTEEL DOOR</t>
  </si>
  <si>
    <t>DE1847</t>
  </si>
  <si>
    <t>DW40775H</t>
  </si>
  <si>
    <t xml:space="preserve">4'0" X 7-3/4" </t>
  </si>
  <si>
    <t>DW60775H</t>
  </si>
  <si>
    <t xml:space="preserve">6'0" X 7-3/4" </t>
  </si>
  <si>
    <t>G40775H</t>
  </si>
  <si>
    <t>G30775H</t>
  </si>
  <si>
    <t>4' 0" x 7-3/4"</t>
  </si>
  <si>
    <t>68625HJR</t>
  </si>
  <si>
    <t>68625SJR</t>
  </si>
  <si>
    <t>68625HJL</t>
  </si>
  <si>
    <t>68625SJL</t>
  </si>
  <si>
    <t>30625H</t>
  </si>
  <si>
    <t>40625H</t>
  </si>
  <si>
    <t>60625H</t>
  </si>
  <si>
    <t>M775 HEADERS-(7-3/4" MASONARY)</t>
  </si>
  <si>
    <t>3'0" X 4-3/4"</t>
  </si>
  <si>
    <t>7'0" X 4-3/4" Strike Left</t>
  </si>
  <si>
    <t>7'0" X 4-3/4" Hinge Left</t>
  </si>
  <si>
    <t>WS475</t>
  </si>
  <si>
    <t>4.75 FRAME</t>
  </si>
  <si>
    <t>SS825</t>
  </si>
  <si>
    <t>M625 FRAMES-(6-1/4" MASONARY)</t>
  </si>
  <si>
    <t>M625 FRAMES HINGE &amp; STRIKE-(6-1/4" MASONARY)</t>
  </si>
  <si>
    <t>C, DB, PH</t>
  </si>
  <si>
    <t>DW68675HJR</t>
  </si>
  <si>
    <t>DW68675HJL</t>
  </si>
  <si>
    <t>DW68675SJL</t>
  </si>
  <si>
    <t>DW68675SJR</t>
  </si>
  <si>
    <t>DW70675SJL</t>
  </si>
  <si>
    <t>DW70675SJR</t>
  </si>
  <si>
    <t>DW30675H</t>
  </si>
  <si>
    <t>DW40675H</t>
  </si>
  <si>
    <t>DW60675H</t>
  </si>
  <si>
    <t>DW70675HJR</t>
  </si>
  <si>
    <t>DW70675HJL</t>
  </si>
  <si>
    <t>3'0" X 6-3/4" Head</t>
  </si>
  <si>
    <t>4'0" X 6-3/4" Head</t>
  </si>
  <si>
    <t>6'0" X 6-3/4" Head</t>
  </si>
  <si>
    <t>6'8" X 6-3/4" Hinge Right</t>
  </si>
  <si>
    <t>6'8" X 6-3/4" Hinge Left</t>
  </si>
  <si>
    <t>6'8" X 6-3/4" Strike Left</t>
  </si>
  <si>
    <t>6'8" X 6-3/4" Strike Right</t>
  </si>
  <si>
    <t>7'0" X 6-3/4" Hinge Right</t>
  </si>
  <si>
    <t>7'0" X 6-3/4" Hinge Left</t>
  </si>
  <si>
    <t>7'0" X 6-3/4" Strike Left</t>
  </si>
  <si>
    <t>7'0" X 6-3/4" Strike Right</t>
  </si>
  <si>
    <t>DW675 HEADERS-(6-3/4" DRYWALL)</t>
  </si>
  <si>
    <t>DW675 FRAMES-(6-3/4" DRYWALL)</t>
  </si>
  <si>
    <t>GALV. 3'0" X 5-3/4"-4" FACE</t>
  </si>
  <si>
    <t>2 PANEL SEAMLESS</t>
  </si>
  <si>
    <t xml:space="preserve">2'4" X 7'0" X 1-3/4" </t>
  </si>
  <si>
    <t>3'6" X 8'0" X 1-3/4"</t>
  </si>
  <si>
    <t>30475H</t>
  </si>
  <si>
    <t>GALV. 6'0" X 5-3/4"-4" FACE</t>
  </si>
  <si>
    <t>3'0" X 6'8" X 1- 3/8"</t>
  </si>
  <si>
    <t>M575 FRAMES-(5-3/4 MASONARY)</t>
  </si>
  <si>
    <t>M575 HEADERS-(5-3/4" MASONARY)</t>
  </si>
  <si>
    <t>M475 FRAMES - (4-3/4" MASONARY)</t>
  </si>
  <si>
    <t>M475 HEADERS - (4-3/4" MASONARY)</t>
  </si>
  <si>
    <t>G70775SJR</t>
  </si>
  <si>
    <t>FB/ASA</t>
  </si>
  <si>
    <t>FLUSH CORNER SEAM</t>
  </si>
  <si>
    <t>LOCK SIDE REINFORCED</t>
  </si>
  <si>
    <t>250 DEGREE TEMPERATURE RISE</t>
  </si>
  <si>
    <t>70475HJL</t>
  </si>
  <si>
    <t>70475SJL</t>
  </si>
  <si>
    <t>G57560H4</t>
  </si>
  <si>
    <t>68575SJR</t>
  </si>
  <si>
    <t>68575HJR</t>
  </si>
  <si>
    <t>68575HJL</t>
  </si>
  <si>
    <t>68575SJL</t>
  </si>
  <si>
    <t>70575HJR</t>
  </si>
  <si>
    <t>70575SJR</t>
  </si>
  <si>
    <t>70575HJL</t>
  </si>
  <si>
    <t>70575SJL</t>
  </si>
  <si>
    <t>3'0" X 6'8" X 6-1/4"</t>
  </si>
  <si>
    <t>FBGID-4</t>
  </si>
  <si>
    <t>68875HJR</t>
  </si>
  <si>
    <t>68875SJR</t>
  </si>
  <si>
    <t>68875HJL</t>
  </si>
  <si>
    <t>68875SJL</t>
  </si>
  <si>
    <t>70875HJL</t>
  </si>
  <si>
    <t>70875SJL</t>
  </si>
  <si>
    <t>70875SJR</t>
  </si>
  <si>
    <t>2006R</t>
  </si>
  <si>
    <t>2006L</t>
  </si>
  <si>
    <t xml:space="preserve">CECO 3070 FLUSH-LH INACTIVE-FB/ASA </t>
  </si>
  <si>
    <t xml:space="preserve">PIO1813 </t>
  </si>
  <si>
    <t>ZAST70R CE</t>
  </si>
  <si>
    <t>7'0 Z ASTRAGAL RH CECO</t>
  </si>
  <si>
    <t>ZAST70L CE</t>
  </si>
  <si>
    <t>7'0 Z ASTRAGAL LH CECO</t>
  </si>
  <si>
    <t xml:space="preserve">68575SJR-BLKPBR </t>
  </si>
  <si>
    <t xml:space="preserve">68575SJL-BLKPBR </t>
  </si>
  <si>
    <t xml:space="preserve">DKS CATALOG NUMBER </t>
  </si>
  <si>
    <t>7'0" FLAT ASTRAGAL</t>
  </si>
  <si>
    <t>TAB-CR01</t>
  </si>
  <si>
    <t>TEMP RISE - 250 DEGREES</t>
  </si>
  <si>
    <t>2" X 6'8"</t>
  </si>
  <si>
    <t>2" X 7'0"</t>
  </si>
  <si>
    <t>ZAST70R</t>
  </si>
  <si>
    <t>ZAST70L</t>
  </si>
  <si>
    <t>ZAST68R CE</t>
  </si>
  <si>
    <t>ZAST68L CE</t>
  </si>
  <si>
    <t>FLUSH-INACTIVE- WITH Z AST</t>
  </si>
  <si>
    <t>SEAMLESS RH INACTIVE FB/ASA IN DOOR</t>
  </si>
  <si>
    <t>SEAMLESS LH INACTIVE FB/ASA IN DOOR</t>
  </si>
  <si>
    <t xml:space="preserve">6'8" FLAT ASTRAGAL </t>
  </si>
  <si>
    <t>7'0" Z ASTRAGAL WITH FB/ASA</t>
  </si>
  <si>
    <t>FLUSH-INACTIVE RH- WITH Z AST</t>
  </si>
  <si>
    <t>FLUSH-INACTIVE LH- WITH Z AST</t>
  </si>
  <si>
    <t xml:space="preserve"> SEAMLESS RH INACTIVE FB/ASA IN DOOR</t>
  </si>
  <si>
    <t>8'0" FLAT ASTRAGAL</t>
  </si>
  <si>
    <t>CECO FLUSH-INACTIVE RH- WITH Z AST</t>
  </si>
  <si>
    <t>CECO 6'8" LH Z ASTRAGAL WITH FB/ASA</t>
  </si>
  <si>
    <t>CECO 6'8" RH Z ASTRAGAL WITH FB/ASA</t>
  </si>
  <si>
    <t>CECO FLUSH-INACTIVE LH- WITH Z AST</t>
  </si>
  <si>
    <t>MONTH SUPPLY INCLUDING STOCK TRAILERS</t>
  </si>
  <si>
    <t>1044CS</t>
  </si>
  <si>
    <t xml:space="preserve">FLUSH SEAMLESS W/ DEAD BOLT W/ (2) PEEP HOLES </t>
  </si>
  <si>
    <t>WD-6</t>
  </si>
  <si>
    <t>DY-5</t>
  </si>
  <si>
    <t>STUD DYNABOLT ANCHOR</t>
  </si>
  <si>
    <t>70475SJR</t>
  </si>
  <si>
    <t>7'0" X 4-3/4" Hinge Right</t>
  </si>
  <si>
    <t>7'0" X 4-3/4" Strike Right</t>
  </si>
  <si>
    <t>70625HJR</t>
  </si>
  <si>
    <t>70625SJR</t>
  </si>
  <si>
    <t>70625HJL</t>
  </si>
  <si>
    <t>70625SJL</t>
  </si>
  <si>
    <t>3'0" X 7'0" X 6-1/4"</t>
  </si>
  <si>
    <t>CFP-34</t>
  </si>
  <si>
    <t>ASA CONVERSION PLATE FOR MB PREP</t>
  </si>
  <si>
    <t>FOR 5 3/4" FRAME</t>
  </si>
  <si>
    <t>DW805875H</t>
  </si>
  <si>
    <t>8'0" X 5-7/8"</t>
  </si>
  <si>
    <t>1813V</t>
  </si>
  <si>
    <t>FLUSH SEAMLESS W/ 12X12 C/O</t>
  </si>
  <si>
    <t>C WITH 12" X 12" CUTOUT</t>
  </si>
  <si>
    <t>1818V</t>
  </si>
  <si>
    <t>MB WITH 12" X 12" CUTOUT</t>
  </si>
  <si>
    <t>1840V</t>
  </si>
  <si>
    <t>1844V</t>
  </si>
  <si>
    <t>C-BRKTL (LEFT)</t>
  </si>
  <si>
    <t>HANDED CORNER BRACKET / FRAME</t>
  </si>
  <si>
    <t>CRHP-31</t>
  </si>
  <si>
    <t>HALF PROFILE CLOSER REINF.</t>
  </si>
  <si>
    <t>EAR FOR FRAME</t>
  </si>
  <si>
    <t>HSHIMS-B</t>
  </si>
  <si>
    <t>HINGE SHIMS</t>
  </si>
  <si>
    <t>DORT-161</t>
  </si>
  <si>
    <t>DORT-DB</t>
  </si>
  <si>
    <t>161 DOOR TEMPLATE</t>
  </si>
  <si>
    <t>TEMPLATE</t>
  </si>
  <si>
    <t>DOOR DEADBOLT TEMPLATE</t>
  </si>
  <si>
    <t>DOOR ASA TEMPLATE</t>
  </si>
  <si>
    <t>DORT-FBLT</t>
  </si>
  <si>
    <t>DOOR FLUSH BOLT TEMPLATE</t>
  </si>
  <si>
    <t>DORT-86</t>
  </si>
  <si>
    <t>86 EDGE TEMPLAE</t>
  </si>
  <si>
    <t>FRMT-ASA</t>
  </si>
  <si>
    <t>FRAME ASA TEMPLATE</t>
  </si>
  <si>
    <t>FRMT-DB</t>
  </si>
  <si>
    <t>FRAME DEADBOLT TEMPLATE</t>
  </si>
  <si>
    <t>FRMT-FBLT</t>
  </si>
  <si>
    <t>FRAME FLUSH BOLT TEMPLATE</t>
  </si>
  <si>
    <t>HT412</t>
  </si>
  <si>
    <t>HINGE TEMPLATE 1-1/2"</t>
  </si>
  <si>
    <t>HB-FP</t>
  </si>
  <si>
    <t>HINGE BLANK FILLER PLATE</t>
  </si>
  <si>
    <t>4-1/2" HINGES</t>
  </si>
  <si>
    <t>HFPLT</t>
  </si>
  <si>
    <t>HINGE  FILLER PLATE</t>
  </si>
  <si>
    <t>CO7000</t>
  </si>
  <si>
    <t>40575H</t>
  </si>
  <si>
    <t>4'0" X  5-3/4"</t>
  </si>
  <si>
    <t>THICKNESS;  18 GA X 4.5"</t>
  </si>
  <si>
    <t>G57540H4</t>
  </si>
  <si>
    <t>INVENTORY LIST COST TOTAL</t>
  </si>
  <si>
    <t>INVENTORY DISCOUNTED TOTAL</t>
  </si>
  <si>
    <t>ZAST70R CU</t>
  </si>
  <si>
    <t>7'0 Z ASTRAGAL RH CURRIES</t>
  </si>
  <si>
    <t>HSADJ-516</t>
  </si>
  <si>
    <t>SLOTTED SCREW/ADJ, HINGE</t>
  </si>
  <si>
    <t>GALV. 4'0" X 5-3/4"-4" FACE</t>
  </si>
  <si>
    <t>C-BRKTR (RIGHT)</t>
  </si>
  <si>
    <t>4'0" X 5-3/4" -4" FACE</t>
  </si>
  <si>
    <t>8'0" Z ASTRAGAL WITH FB/ASA</t>
  </si>
  <si>
    <t>ZAST80L</t>
  </si>
  <si>
    <t>30925H</t>
  </si>
  <si>
    <t>3'0" X 9-1/4"</t>
  </si>
  <si>
    <t>70925HJR</t>
  </si>
  <si>
    <t>70925SJR</t>
  </si>
  <si>
    <t>7'0" X 9-1/4" Hinge Right</t>
  </si>
  <si>
    <t>3'0" X 7'0" X 9-1/4"</t>
  </si>
  <si>
    <t>7'0" X 9-1/4" Strike Right</t>
  </si>
  <si>
    <t>30975H</t>
  </si>
  <si>
    <t>70975HJR</t>
  </si>
  <si>
    <t>70975SJR</t>
  </si>
  <si>
    <t>3'0" X 9-3/4"</t>
  </si>
  <si>
    <t>3'0" X 7'0" X 9-3/4"</t>
  </si>
  <si>
    <t>7'0" X 9-3/4" Hinge Right</t>
  </si>
  <si>
    <t>7'0" X 9-3/4" Strike Right</t>
  </si>
  <si>
    <t>70975HJL</t>
  </si>
  <si>
    <t>70975SJL</t>
  </si>
  <si>
    <t>7'0" X 9-3/4" Hinge Left</t>
  </si>
  <si>
    <t>7'0" X 9-3/4" Strike Left</t>
  </si>
  <si>
    <t>ZAST80R</t>
  </si>
  <si>
    <t>CEG1840</t>
  </si>
  <si>
    <t>CEG1813</t>
  </si>
  <si>
    <t>CEG1818</t>
  </si>
  <si>
    <t>DE1840</t>
  </si>
  <si>
    <t>MUL775</t>
  </si>
  <si>
    <t>7.75" X 10'</t>
  </si>
  <si>
    <t>FA-HD</t>
  </si>
  <si>
    <t>5-1/4"W X 2-3/8" H</t>
  </si>
  <si>
    <t>AMBA-14</t>
  </si>
  <si>
    <t>ADJUSTABLE MULLION BASE ANCHOR</t>
  </si>
  <si>
    <t>FITS FRAMES 4-3/4" TO 8-3/4"</t>
  </si>
  <si>
    <t>ADWA-12</t>
  </si>
  <si>
    <t>ADJUSTABLE DRYWALL ANCHOR</t>
  </si>
  <si>
    <t>(2 PER SET) 4-3/4" TO 6-3/4"</t>
  </si>
  <si>
    <t>HINGE SHIM-94</t>
  </si>
  <si>
    <t>4-1/4" HINGE SHIM REVERSIBLE</t>
  </si>
  <si>
    <t>ST-615</t>
  </si>
  <si>
    <t>1/2" LG - PHILLIPS, OVAL HEAD</t>
  </si>
  <si>
    <t>ST-MS1224</t>
  </si>
  <si>
    <t xml:space="preserve">12-24 THREAD, PHILLIPS, FLAT </t>
  </si>
  <si>
    <t>MS-832</t>
  </si>
  <si>
    <t>8-32 MACHINE SCREW</t>
  </si>
  <si>
    <t>8-32 THREAD, PHILLIPS, FLAT</t>
  </si>
  <si>
    <t>3'4" X 6'8" X 1-3/4"</t>
  </si>
  <si>
    <t>CU1854</t>
  </si>
  <si>
    <t>CU1855</t>
  </si>
  <si>
    <t>CU1824</t>
  </si>
  <si>
    <t>CEG1824</t>
  </si>
  <si>
    <t>CEG1844</t>
  </si>
  <si>
    <t>70925HJL</t>
  </si>
  <si>
    <t>70925SJL</t>
  </si>
  <si>
    <t>XDW5625 HEADERS-(5-5/8" TO 8-3/4" DEPTH DRYWALL)</t>
  </si>
  <si>
    <t>48"</t>
  </si>
  <si>
    <t>M925 HEADERS-(9-1/4" MASONARY)</t>
  </si>
  <si>
    <t>M975 HEADERS-(9-3/4" MASONARY)</t>
  </si>
  <si>
    <t>3'4" X 8'0" X 1-3/4"</t>
  </si>
  <si>
    <t>DE1844</t>
  </si>
  <si>
    <t>FLUSH SEAMLESS W/ DEADBOLT PREP</t>
  </si>
  <si>
    <t>MONTH SUPPLY</t>
  </si>
  <si>
    <t xml:space="preserve"> ADJ. 4-1/2" HINGES</t>
  </si>
  <si>
    <t>FULL PROFILE CLOSER REINF.</t>
  </si>
  <si>
    <t>14" LONG FOR 5 3/4 FRAME</t>
  </si>
  <si>
    <t>14" LONG FOR UNEQUAL RABBET</t>
  </si>
  <si>
    <t>CUG1844</t>
  </si>
  <si>
    <t>MULTI-PURPOSE STUD ANCHOR FOR DBL</t>
  </si>
  <si>
    <t>2 PER SET</t>
  </si>
  <si>
    <t>DORT-ASA</t>
  </si>
  <si>
    <t>ASA-FP</t>
  </si>
  <si>
    <t>ASA BLANK FILLER PLATE</t>
  </si>
  <si>
    <t>1-1/4" X 4-7/8"</t>
  </si>
  <si>
    <t>HEAVY DUTY FLOOR ANCHOR</t>
  </si>
  <si>
    <t>CORNER SEAM LH INACTIVE FB/ASA IN DOOR</t>
  </si>
  <si>
    <t>DBOX-638</t>
  </si>
  <si>
    <t>DUST BOX</t>
  </si>
  <si>
    <t xml:space="preserve">3-5/8" X 1-3/8" X 1-3/16" </t>
  </si>
  <si>
    <t>FA-S</t>
  </si>
  <si>
    <t>SMALL FLOOR ANCHOR</t>
  </si>
  <si>
    <t xml:space="preserve"> </t>
  </si>
  <si>
    <t>2003L</t>
  </si>
  <si>
    <t>TOTAL WEIGHT &lt;----</t>
  </si>
  <si>
    <t>68975HJR</t>
  </si>
  <si>
    <t>68975SJR</t>
  </si>
  <si>
    <t>68975HJL</t>
  </si>
  <si>
    <t>68975SJL</t>
  </si>
  <si>
    <t>6'8" X 9-3/4" Hinge Right</t>
  </si>
  <si>
    <t>6'8" X 9-3/4"  Strike Right</t>
  </si>
  <si>
    <t>6'8" X 9-3/4"  Hinge Left</t>
  </si>
  <si>
    <t>6'8" X 9-3/4" Strike Left</t>
  </si>
  <si>
    <t>EMA-634</t>
  </si>
  <si>
    <t>EXISTING MASONRTY ANCHOR</t>
  </si>
  <si>
    <t>FOR 4-3/4" TO 6-3/4" FRAMES</t>
  </si>
  <si>
    <t>ST8-114</t>
  </si>
  <si>
    <t>#8 TEK 1-1/4"SELF-TAPPING SCREW</t>
  </si>
  <si>
    <t>1-1/4"LG-PHILLIPS, OVAL HEAD</t>
  </si>
  <si>
    <t>FLUSH SEAMLESS WITH TURTLE LOCK PREP</t>
  </si>
  <si>
    <t>C / TURTLE PREP</t>
  </si>
  <si>
    <t>CUG1840</t>
  </si>
  <si>
    <t>CUG1847</t>
  </si>
  <si>
    <t>DW3045H</t>
  </si>
  <si>
    <t>DW4045H</t>
  </si>
  <si>
    <t>DW6045H</t>
  </si>
  <si>
    <t>DW6845HJR</t>
  </si>
  <si>
    <t>DW6845SJR</t>
  </si>
  <si>
    <t>DW6845HJL</t>
  </si>
  <si>
    <t>DW7045HJR</t>
  </si>
  <si>
    <t>DW7045SJR</t>
  </si>
  <si>
    <t>DW7045HJL</t>
  </si>
  <si>
    <t>DW7045SJL</t>
  </si>
  <si>
    <t>AFANC-22</t>
  </si>
  <si>
    <t>ADJUSTABLE FLOOR ANCHOR</t>
  </si>
  <si>
    <t>16GA</t>
  </si>
  <si>
    <t>CECO - DW5625 HEADERS-(5-5/8" DRYWALL)</t>
  </si>
  <si>
    <t>DSM21</t>
  </si>
  <si>
    <t>1/2" DIA.</t>
  </si>
  <si>
    <t>DW8045HJR</t>
  </si>
  <si>
    <t>DW8045SJR</t>
  </si>
  <si>
    <t>DW8045SJL</t>
  </si>
  <si>
    <t>2'0" X 8'0" X 1-3/4"</t>
  </si>
  <si>
    <t>10'0" X 5-7/8"</t>
  </si>
  <si>
    <t>DW80825H</t>
  </si>
  <si>
    <t>8'0" X 8-1/4"</t>
  </si>
  <si>
    <t>6 PANEL-SEAMLESS GALV.</t>
  </si>
  <si>
    <t>FBDG-RH</t>
  </si>
  <si>
    <t>FBDG-LH</t>
  </si>
  <si>
    <t>HANDED FLUSHBOLT DOOR GUIDE, LEFT</t>
  </si>
  <si>
    <t>HANDED FLUSHBOLT DOOR GUIDE, RIGHT</t>
  </si>
  <si>
    <t>BLANK PBR STRIKE JAMB</t>
  </si>
  <si>
    <t xml:space="preserve"> SEAMLESS  INACTIVE - WITH Z AST</t>
  </si>
  <si>
    <t>WS575</t>
  </si>
  <si>
    <t>CRFP-30</t>
  </si>
  <si>
    <t>70875HJR</t>
  </si>
  <si>
    <t>7'0" X 8-3/4' Hinge Right</t>
  </si>
  <si>
    <t>XDW685625SJR</t>
  </si>
  <si>
    <t>FLUSH-C/DL, ADA 7-11/16" CTC</t>
  </si>
  <si>
    <t>C / DL, ADA 7-11/16" CTC</t>
  </si>
  <si>
    <t>6 PANEL-GALV-SEAMLESS</t>
  </si>
  <si>
    <t>FLUSH-INACTIVE- NON HANDED W/FLAT AST</t>
  </si>
  <si>
    <t>WS625</t>
  </si>
  <si>
    <t>6.25 FRAME</t>
  </si>
  <si>
    <t>FLUSH-STEEL STIFF-GALV.</t>
  </si>
  <si>
    <t>WS675</t>
  </si>
  <si>
    <t>6.75 FRAME</t>
  </si>
  <si>
    <t>70475SJR-BLKPBR</t>
  </si>
  <si>
    <t>70475SJL-BLKPBR</t>
  </si>
  <si>
    <t>80475SJL-BLKPBR</t>
  </si>
  <si>
    <t>80475SJR-BLKPBR</t>
  </si>
  <si>
    <t>DW45 FRAMES HINGE &amp; STRIKE-(4-1/2" DRYWALL) 7/8" SOFFIT</t>
  </si>
  <si>
    <t>14 GAUGE</t>
  </si>
  <si>
    <t>14G70775HJR</t>
  </si>
  <si>
    <t>14G70775SJR</t>
  </si>
  <si>
    <t>14G70775HJL</t>
  </si>
  <si>
    <t>14G70775SJL</t>
  </si>
  <si>
    <t>C/DL @ 5-1/2" CTC</t>
  </si>
  <si>
    <t>C/DL @ 7-11/16" CTC</t>
  </si>
  <si>
    <t>PRIMARY BIN LOCATION</t>
  </si>
  <si>
    <t>L-5-3</t>
  </si>
  <si>
    <t>D-4-4</t>
  </si>
  <si>
    <t>L-4-1</t>
  </si>
  <si>
    <t>L-4-2</t>
  </si>
  <si>
    <t>L-4-3</t>
  </si>
  <si>
    <t>L-4-4</t>
  </si>
  <si>
    <t>L-3-1</t>
  </si>
  <si>
    <t>L-3-3</t>
  </si>
  <si>
    <t>L-3-4</t>
  </si>
  <si>
    <t>E-10-2</t>
  </si>
  <si>
    <t>L-3-2</t>
  </si>
  <si>
    <t>K-5-3</t>
  </si>
  <si>
    <t>K-3-4</t>
  </si>
  <si>
    <t>K-3-3</t>
  </si>
  <si>
    <t>K-3-1</t>
  </si>
  <si>
    <t>K-3-2</t>
  </si>
  <si>
    <t>K-4-1</t>
  </si>
  <si>
    <t>K-4-3</t>
  </si>
  <si>
    <t>K-4-2</t>
  </si>
  <si>
    <t>K-4-4</t>
  </si>
  <si>
    <t>D-1-4</t>
  </si>
  <si>
    <t>E-3-4</t>
  </si>
  <si>
    <t>E-4-4</t>
  </si>
  <si>
    <t>E-1-4</t>
  </si>
  <si>
    <t>F-1-4</t>
  </si>
  <si>
    <t>F-4-4</t>
  </si>
  <si>
    <t>F-3-4</t>
  </si>
  <si>
    <t>D-2-4</t>
  </si>
  <si>
    <t>G-3-4</t>
  </si>
  <si>
    <t>G-4-4</t>
  </si>
  <si>
    <t>G-1-4</t>
  </si>
  <si>
    <t>G-2-4</t>
  </si>
  <si>
    <t>H-2-4</t>
  </si>
  <si>
    <t>H-1-4</t>
  </si>
  <si>
    <t>H-4-4</t>
  </si>
  <si>
    <t>H-3-4</t>
  </si>
  <si>
    <t>D-3-3</t>
  </si>
  <si>
    <t>I-1-3</t>
  </si>
  <si>
    <t>I-1-1</t>
  </si>
  <si>
    <t>I-1-2</t>
  </si>
  <si>
    <t>I-1-4</t>
  </si>
  <si>
    <t>I-2-1</t>
  </si>
  <si>
    <t>I-2-2</t>
  </si>
  <si>
    <t>I-2-3</t>
  </si>
  <si>
    <t>I-2-4</t>
  </si>
  <si>
    <t>I-3-4</t>
  </si>
  <si>
    <t>I-3-1</t>
  </si>
  <si>
    <t>I-3-2</t>
  </si>
  <si>
    <t>I-3-3</t>
  </si>
  <si>
    <t>I-4-2</t>
  </si>
  <si>
    <t>I-4-4</t>
  </si>
  <si>
    <t>I-4-1</t>
  </si>
  <si>
    <t>I-4-3</t>
  </si>
  <si>
    <t>J-4-4</t>
  </si>
  <si>
    <t>J-4-1</t>
  </si>
  <si>
    <t>J-4-3</t>
  </si>
  <si>
    <t>J-3-4</t>
  </si>
  <si>
    <t>J-3-3</t>
  </si>
  <si>
    <t>J-3-2</t>
  </si>
  <si>
    <t>D-5-2</t>
  </si>
  <si>
    <t>J-2-1</t>
  </si>
  <si>
    <t>J-2-4</t>
  </si>
  <si>
    <t>J-2-3</t>
  </si>
  <si>
    <t>J-1-3</t>
  </si>
  <si>
    <t>J-1-2</t>
  </si>
  <si>
    <t>J-1-1</t>
  </si>
  <si>
    <t>J-1-4</t>
  </si>
  <si>
    <t>K-1-1</t>
  </si>
  <si>
    <t>K-1-2</t>
  </si>
  <si>
    <t>K-1-4</t>
  </si>
  <si>
    <t>K-2-4</t>
  </si>
  <si>
    <t>K-2-1</t>
  </si>
  <si>
    <t>K-2-2</t>
  </si>
  <si>
    <t>Q-1-3</t>
  </si>
  <si>
    <t>L-1-2</t>
  </si>
  <si>
    <t>D-5-4</t>
  </si>
  <si>
    <t>M-5-3</t>
  </si>
  <si>
    <t>D-6-4</t>
  </si>
  <si>
    <t>M-3-4</t>
  </si>
  <si>
    <t>M-4-4</t>
  </si>
  <si>
    <t>P-4-2</t>
  </si>
  <si>
    <t>L-1-1</t>
  </si>
  <si>
    <t>M-1-4</t>
  </si>
  <si>
    <t>M-2-4</t>
  </si>
  <si>
    <t>P-4-1</t>
  </si>
  <si>
    <t>O-3-4</t>
  </si>
  <si>
    <t>O-4-4</t>
  </si>
  <si>
    <t>O-1-4</t>
  </si>
  <si>
    <t>O-2-4</t>
  </si>
  <si>
    <t>N-1-4</t>
  </si>
  <si>
    <t>N-4-4</t>
  </si>
  <si>
    <t>N-3-4</t>
  </si>
  <si>
    <t>P-2-4</t>
  </si>
  <si>
    <t>P-1-4</t>
  </si>
  <si>
    <t>P-4-4</t>
  </si>
  <si>
    <t>P-3-4</t>
  </si>
  <si>
    <t>D-6-3</t>
  </si>
  <si>
    <t>D-6-2</t>
  </si>
  <si>
    <t>L-2-3</t>
  </si>
  <si>
    <t>L-1-3</t>
  </si>
  <si>
    <t>L-1-4</t>
  </si>
  <si>
    <t>M-2-1</t>
  </si>
  <si>
    <t>M-2-2</t>
  </si>
  <si>
    <t>M-1-1</t>
  </si>
  <si>
    <t>M-4-1</t>
  </si>
  <si>
    <t>M-4-2</t>
  </si>
  <si>
    <t>M-3-1</t>
  </si>
  <si>
    <t>M-3-2</t>
  </si>
  <si>
    <t>N-3-1</t>
  </si>
  <si>
    <t>N-3-2</t>
  </si>
  <si>
    <t>N-4-1</t>
  </si>
  <si>
    <t>N-4-2</t>
  </si>
  <si>
    <t>N-1-1</t>
  </si>
  <si>
    <t>N-1-2</t>
  </si>
  <si>
    <t>N-2-1</t>
  </si>
  <si>
    <t>N-2-2</t>
  </si>
  <si>
    <t>O-2-1</t>
  </si>
  <si>
    <t>O-2-2</t>
  </si>
  <si>
    <t>O-1-2</t>
  </si>
  <si>
    <t>O-4-1</t>
  </si>
  <si>
    <t>O-4-2</t>
  </si>
  <si>
    <t>O-3-2</t>
  </si>
  <si>
    <t>P-2-1</t>
  </si>
  <si>
    <t>P-1-2</t>
  </si>
  <si>
    <t>DW30875H</t>
  </si>
  <si>
    <t>DW40875H</t>
  </si>
  <si>
    <t>DW60875H</t>
  </si>
  <si>
    <t>DW68875HJR</t>
  </si>
  <si>
    <t>DW68875SJR</t>
  </si>
  <si>
    <t>DW68875HJL</t>
  </si>
  <si>
    <t>DW68875SJL</t>
  </si>
  <si>
    <t>DW70875HJR</t>
  </si>
  <si>
    <t>DW70875SJR</t>
  </si>
  <si>
    <t>DW70875HJL</t>
  </si>
  <si>
    <t>DW70875SJL</t>
  </si>
  <si>
    <t>7'0" X 8-3/4" Hinge Right</t>
  </si>
  <si>
    <t>DW875 HEADERS-(8-3/4" DRYWALL)</t>
  </si>
  <si>
    <t>DW875 FRAMES-(8-3/4" DRYWALL)</t>
  </si>
  <si>
    <t>D</t>
  </si>
  <si>
    <t>C-17-WALL</t>
  </si>
  <si>
    <t>E-3-1</t>
  </si>
  <si>
    <t>E-4-1</t>
  </si>
  <si>
    <t>68925HJR</t>
  </si>
  <si>
    <t>68925SJR</t>
  </si>
  <si>
    <t>68925HJL</t>
  </si>
  <si>
    <t>68925SJL</t>
  </si>
  <si>
    <t>3'0" X 6'8" X 9-1/4"</t>
  </si>
  <si>
    <t xml:space="preserve"> 6'8" X 9-1/4" Hinge Right</t>
  </si>
  <si>
    <t xml:space="preserve"> 6'8" X 9-1/4" Strike Right</t>
  </si>
  <si>
    <t>FLUSH-INACTIVE-WITH Z AST</t>
  </si>
  <si>
    <t>E-1-1</t>
  </si>
  <si>
    <t>E-2-1</t>
  </si>
  <si>
    <t>DAMAGED DOORS</t>
  </si>
  <si>
    <t>WS925</t>
  </si>
  <si>
    <t>9.25 FRAME</t>
  </si>
  <si>
    <t>CO7500</t>
  </si>
  <si>
    <t>CO7600</t>
  </si>
  <si>
    <t>10'0" X 8-1/4"</t>
  </si>
  <si>
    <t>10'0" X 8-3/4"</t>
  </si>
  <si>
    <t>96"</t>
  </si>
  <si>
    <t>DOOR SILENCER / 200 PER BAG</t>
  </si>
  <si>
    <t>36575H</t>
  </si>
  <si>
    <t>L-2-2</t>
  </si>
  <si>
    <t>MOUNTING CLIP</t>
  </si>
  <si>
    <t>FOR TRANSOM PANEL</t>
  </si>
  <si>
    <t>ZAST70L CU</t>
  </si>
  <si>
    <t>7'0 Z ASTRAGAL LH CURRIES</t>
  </si>
  <si>
    <t>DW805625HJR</t>
  </si>
  <si>
    <t>DW805625SJR</t>
  </si>
  <si>
    <t>DW805625HJL</t>
  </si>
  <si>
    <t>DW805625SJL</t>
  </si>
  <si>
    <t>8'0" X 5-5/8" Hinge Right</t>
  </si>
  <si>
    <t>8'0" X 5-5/8" Strike Right</t>
  </si>
  <si>
    <t>8'0" X 5-5/8" Hinge Left</t>
  </si>
  <si>
    <t>8'0" X 5-5/8" Strike Left</t>
  </si>
  <si>
    <t>7'2" DOORS</t>
  </si>
  <si>
    <t>3'0" X 7'2" X 1-3/4"</t>
  </si>
  <si>
    <t>3'0" X 7'2" X 5-3/4"</t>
  </si>
  <si>
    <t>G72575HJR</t>
  </si>
  <si>
    <t>7'2" X 5-3/4" Hinge Right</t>
  </si>
  <si>
    <t>G72575SJR</t>
  </si>
  <si>
    <t>G72575HJL</t>
  </si>
  <si>
    <t>7'2" X 5-3/4" Hinge Left</t>
  </si>
  <si>
    <t>G72575SJL</t>
  </si>
  <si>
    <t>7'2" X 5-3/4" Strike Left</t>
  </si>
  <si>
    <t>FBTAB-6</t>
  </si>
  <si>
    <t>AM</t>
  </si>
  <si>
    <t>PG60575H</t>
  </si>
  <si>
    <t>WS975</t>
  </si>
  <si>
    <t>DW5045H</t>
  </si>
  <si>
    <t>DW2645H</t>
  </si>
  <si>
    <t>SB36</t>
  </si>
  <si>
    <t>FLUSH-GALV-CORNER SEAM-CONT. HINGE</t>
  </si>
  <si>
    <t>6 PANEL-SEAMLESS GALV. (SAME AS G1700)</t>
  </si>
  <si>
    <t>MPAA-10</t>
  </si>
  <si>
    <t>PDW605625H</t>
  </si>
  <si>
    <t>D-1-3</t>
  </si>
  <si>
    <t>DW685625HJL</t>
  </si>
  <si>
    <t>5.75, 6'8"/7'0" STRIKE JAMB LEFT</t>
  </si>
  <si>
    <t>5.75, 6'8"/7'0" STRIKE JAMB RIGHT</t>
  </si>
  <si>
    <t>QTY. = PCS. (NOT SETS)</t>
  </si>
  <si>
    <t>4'0' X 8-3/4"</t>
  </si>
  <si>
    <t>G1849CH</t>
  </si>
  <si>
    <t>SS775</t>
  </si>
  <si>
    <t>PG60825H</t>
  </si>
  <si>
    <t>DW685875HJR</t>
  </si>
  <si>
    <t>D-5-1</t>
  </si>
  <si>
    <t>CE1847</t>
  </si>
  <si>
    <t>L-6-3</t>
  </si>
  <si>
    <t>N-2-4</t>
  </si>
  <si>
    <t>F-2-4</t>
  </si>
  <si>
    <t>P-3-2</t>
  </si>
  <si>
    <t>P-3-1</t>
  </si>
  <si>
    <t>O-3-1</t>
  </si>
  <si>
    <t>N/A</t>
  </si>
  <si>
    <t>L-2-1</t>
  </si>
  <si>
    <t>CO7300</t>
  </si>
  <si>
    <t>10'0" X 7-3/4"</t>
  </si>
  <si>
    <t>D-1-2</t>
  </si>
  <si>
    <t>J-4-2</t>
  </si>
  <si>
    <t>J-2-2</t>
  </si>
  <si>
    <t>E-2-4</t>
  </si>
  <si>
    <t>26575H</t>
  </si>
  <si>
    <t>2'6" X  5-3/4"</t>
  </si>
  <si>
    <t>D-2-3</t>
  </si>
  <si>
    <t>D-2-2</t>
  </si>
  <si>
    <t>4'0" x 5-5/8" TO 8-3/4" Head</t>
  </si>
  <si>
    <t>3'0" x 5-5/8" TO 8-3/4" Head</t>
  </si>
  <si>
    <t>6'0" x 5-5/8" TO 8-3/4" Head</t>
  </si>
  <si>
    <t>6'8" X 5-5/8" TO 8-3/4" Hinge Right</t>
  </si>
  <si>
    <t>6'8" X 5-5/8" TO 8-3/4" Strike Right</t>
  </si>
  <si>
    <t>6'8" X 5-5/8" TO 8-3/4" Hinge Left</t>
  </si>
  <si>
    <t>6'8" X 5-5/8" TO 8-3/4" Strike Left</t>
  </si>
  <si>
    <t>7'0" X 5-5/8" TO 8-3/4" Hinge Right</t>
  </si>
  <si>
    <t>7'0" X 5-5/8" TO 8-3/4" Strike Right</t>
  </si>
  <si>
    <t>7'0" X 5-5/8" TO 8-3/4" Hinge Left</t>
  </si>
  <si>
    <t>7'0" X 5-5/8" TO 8-3/4" Strike Left</t>
  </si>
  <si>
    <t>XDW305625H</t>
  </si>
  <si>
    <t>XDW405625H</t>
  </si>
  <si>
    <t>XDWP605625H</t>
  </si>
  <si>
    <t>XDW5625 FRAMES HINGE &amp; STRIKE-(5-5/8" TO 8-3/4" DEPTH DRYWALL)</t>
  </si>
  <si>
    <t>XDW685625HJR</t>
  </si>
  <si>
    <t>XDW685625HJL</t>
  </si>
  <si>
    <t>XDW685625SJL</t>
  </si>
  <si>
    <t>XDW705625HJR</t>
  </si>
  <si>
    <t>XDW705625SJR</t>
  </si>
  <si>
    <t>XDW705625HJL</t>
  </si>
  <si>
    <t>XDW705625SJL</t>
  </si>
  <si>
    <t>J-9-3</t>
  </si>
  <si>
    <t>2ND BIN LOCATION</t>
  </si>
  <si>
    <t>3RD BIN LOCATION</t>
  </si>
  <si>
    <t>4TH BIN LOCTION</t>
  </si>
  <si>
    <t>5TH BIN LOCATION</t>
  </si>
  <si>
    <t>6TH BIN LOCATION</t>
  </si>
  <si>
    <t>7TH BIN LOCATION</t>
  </si>
  <si>
    <t>8TH BIN LOCATION</t>
  </si>
  <si>
    <t>9TH BIN LOCATION</t>
  </si>
  <si>
    <t>10TH BIN LOCATION</t>
  </si>
  <si>
    <t>11TH BIN LOCATION</t>
  </si>
  <si>
    <t>12TH BIN LOCATION</t>
  </si>
  <si>
    <t>13TH BIN LOCATION</t>
  </si>
  <si>
    <t>14TH BIN LOCATION</t>
  </si>
  <si>
    <t>15TH BIN LOCATION</t>
  </si>
  <si>
    <t>16TH BIN LOCATION</t>
  </si>
  <si>
    <t>17TH BIN LOCATION</t>
  </si>
  <si>
    <t>18TH BIN LOCATION</t>
  </si>
  <si>
    <t>19TH BIN LOCATION</t>
  </si>
  <si>
    <t>20TH BIN LOCATION</t>
  </si>
  <si>
    <t>K-1-3</t>
  </si>
  <si>
    <t>J-3-1</t>
  </si>
  <si>
    <t>21ST BIN LOCATION</t>
  </si>
  <si>
    <t>22ND BIN LOCATION</t>
  </si>
  <si>
    <t>23RD BIN LOCATION</t>
  </si>
  <si>
    <t>24TH BIN LOCATION</t>
  </si>
  <si>
    <t>25TH BIN LOCATION</t>
  </si>
  <si>
    <t>M-11-1</t>
  </si>
  <si>
    <t>2'10" X 8'0" X 1-3/4"</t>
  </si>
  <si>
    <t>L-10-3</t>
  </si>
  <si>
    <t>K-10-3</t>
  </si>
  <si>
    <t>L-9-3</t>
  </si>
  <si>
    <t>L-7-3</t>
  </si>
  <si>
    <t>3/4" X 2" STRAP 8-1/4" FRAME</t>
  </si>
  <si>
    <t>K-8-3</t>
  </si>
  <si>
    <t>J-8-3</t>
  </si>
  <si>
    <t>L-8-3</t>
  </si>
  <si>
    <t>K-7-3</t>
  </si>
  <si>
    <t>K-9-3</t>
  </si>
  <si>
    <t>30875H</t>
  </si>
  <si>
    <t>40875H</t>
  </si>
  <si>
    <t>12-24 TEK SELF TAPPING SCREW (DRILL TIP)</t>
  </si>
  <si>
    <t>TAB-FPH-MS1224</t>
  </si>
  <si>
    <t>FLAT PHILLIPS HEAD MAC. SCREW 12-24 x 1/2"</t>
  </si>
  <si>
    <t xml:space="preserve">12-24 THREAD/PHILLIPS/FLAT 1/2"L </t>
  </si>
  <si>
    <t>H-2-2</t>
  </si>
  <si>
    <t>QTY. = PCS. (NOT BAGS)</t>
  </si>
  <si>
    <t>12 MO. AVERAGE PER MONTH</t>
  </si>
  <si>
    <t>M-1-2</t>
  </si>
  <si>
    <t>60475H</t>
  </si>
  <si>
    <t>6'0" X 4-3/4"</t>
  </si>
  <si>
    <t>K-6-4</t>
  </si>
  <si>
    <t>SPECIFIC ALLOCATION</t>
  </si>
  <si>
    <t>26TH BIN LOCATION</t>
  </si>
  <si>
    <t>27TH BIN LOCATION</t>
  </si>
  <si>
    <t>28TH BIN LOCATION</t>
  </si>
  <si>
    <t>29TH BIN LOCATION</t>
  </si>
  <si>
    <t>30TH BIN LOCATION</t>
  </si>
  <si>
    <t>31ST BIN LOCATION</t>
  </si>
  <si>
    <t>32ND BIN LOCATION</t>
  </si>
  <si>
    <t>33RD BIN LOCATION</t>
  </si>
  <si>
    <t>34TH BIN LOCATION</t>
  </si>
  <si>
    <t>35TH BIN LOCATION</t>
  </si>
  <si>
    <t>36TH BIN LOCATION</t>
  </si>
  <si>
    <t>37TH BIN LOCATION</t>
  </si>
  <si>
    <t>38TH BIN LOCATION</t>
  </si>
  <si>
    <t>39TH BIN LOCATION</t>
  </si>
  <si>
    <t>40TH BIN LOCATION</t>
  </si>
  <si>
    <t>ST-610</t>
  </si>
  <si>
    <t>#6 TEK 1" SELF-TAPPING SCREWS</t>
  </si>
  <si>
    <t>#6 TEK 1/2" SELF-TAPPING SCREWS</t>
  </si>
  <si>
    <t>1" LG - PHILLIPS, OVAL HEAD</t>
  </si>
  <si>
    <t>FRAMES</t>
  </si>
  <si>
    <t>NEW REPUBLIC STYLE DOORS</t>
  </si>
  <si>
    <t>NREP1813</t>
  </si>
  <si>
    <t>NREP1818</t>
  </si>
  <si>
    <t>NREP1824</t>
  </si>
  <si>
    <t>NREP1840</t>
  </si>
  <si>
    <t>NREP1844</t>
  </si>
  <si>
    <t>NREP1847</t>
  </si>
  <si>
    <t>SHELF</t>
  </si>
  <si>
    <t>FLUSH-C/DL, 5-1/2" CTC</t>
  </si>
  <si>
    <t>C / DL, 5-1/2" CTC</t>
  </si>
  <si>
    <t>1113EC</t>
  </si>
  <si>
    <t>FLUSH CORNER SEAM: POWDER COATED (GREY)</t>
  </si>
  <si>
    <t>1118EC</t>
  </si>
  <si>
    <t>1124EC</t>
  </si>
  <si>
    <t>1140EC</t>
  </si>
  <si>
    <t>1144EC</t>
  </si>
  <si>
    <t>1147EC</t>
  </si>
  <si>
    <t>CE1113EC</t>
  </si>
  <si>
    <t>CE1118EC</t>
  </si>
  <si>
    <t>CE1124EC</t>
  </si>
  <si>
    <t>CE1140EC</t>
  </si>
  <si>
    <t>CE1144EC</t>
  </si>
  <si>
    <t>PIO1113EC</t>
  </si>
  <si>
    <t>PIO1140EC</t>
  </si>
  <si>
    <t>PIO1144EC</t>
  </si>
  <si>
    <t>PIO1147EC</t>
  </si>
  <si>
    <t>1-3/4" X 16" X 12 GA.</t>
  </si>
  <si>
    <t>J-11-1</t>
  </si>
  <si>
    <t>NREPG1840</t>
  </si>
  <si>
    <t>Q-1-1</t>
  </si>
  <si>
    <t>TAB-CO7000</t>
  </si>
  <si>
    <t>CU,NREP,PIO,ME,DE</t>
  </si>
  <si>
    <t>ST, AM,REP,ME,DE,NREP,FE,FL</t>
  </si>
  <si>
    <t>DE,NREP,ME</t>
  </si>
  <si>
    <t>ST, AM, REP,FL</t>
  </si>
  <si>
    <t>ST, AM,FL</t>
  </si>
  <si>
    <t>PIO,CU,NREP,ME,DE</t>
  </si>
  <si>
    <t>NREP,ME,DE</t>
  </si>
  <si>
    <t>NREP,ME,DE,PIO,CU</t>
  </si>
  <si>
    <t>ST, AM, REP(6/8),FL</t>
  </si>
  <si>
    <r>
      <rPr>
        <b/>
        <sz val="11"/>
        <rFont val="Arial"/>
        <family val="2"/>
      </rPr>
      <t>LOCATION</t>
    </r>
    <r>
      <rPr>
        <b/>
        <sz val="8"/>
        <rFont val="Arial"/>
        <family val="2"/>
      </rPr>
      <t xml:space="preserve">                                </t>
    </r>
    <r>
      <rPr>
        <b/>
        <sz val="11"/>
        <rFont val="Arial"/>
        <family val="2"/>
      </rPr>
      <t>KEY;</t>
    </r>
    <r>
      <rPr>
        <b/>
        <sz val="8"/>
        <rFont val="Arial"/>
        <family val="2"/>
      </rPr>
      <t xml:space="preserve"> ST=STEELCRAFT, AM=AMWELD, REP=REPUBLIC, NREP=NEW REPUBLIC, ME=MESKER, DE=DEAN, FE=FENESTRA, FL=FLEMING  </t>
    </r>
  </si>
  <si>
    <t>TAB-7500</t>
  </si>
  <si>
    <t>G1850CH</t>
  </si>
  <si>
    <t>EMB-24</t>
  </si>
  <si>
    <t>ELECTRIC MORTAR BOX</t>
  </si>
  <si>
    <t>STANDARD 7" STEEL</t>
  </si>
  <si>
    <t>PG60775H</t>
  </si>
  <si>
    <t>6'0" X 7-3/4"</t>
  </si>
  <si>
    <t>9.75 FRAME</t>
  </si>
  <si>
    <t>MUL825</t>
  </si>
  <si>
    <t>8.25" X 10'</t>
  </si>
  <si>
    <t>M-15-1</t>
  </si>
  <si>
    <t>P-1-1</t>
  </si>
  <si>
    <t>L-11-2</t>
  </si>
  <si>
    <t>TAB-7300</t>
  </si>
  <si>
    <t>WSA-4</t>
  </si>
  <si>
    <t>WOOD LAG SCREW</t>
  </si>
  <si>
    <t>4" LONG x 3/8" DIA.</t>
  </si>
  <si>
    <t>6" LONG x 3/8" DIA.</t>
  </si>
  <si>
    <t>G1608CH</t>
  </si>
  <si>
    <t>G1611CH</t>
  </si>
  <si>
    <t>G1854CH</t>
  </si>
  <si>
    <t>3'0" X 6'8" X 9-3/4"</t>
  </si>
  <si>
    <t>TAB-7000</t>
  </si>
  <si>
    <t>CEG1847</t>
  </si>
  <si>
    <t>1840CH</t>
  </si>
  <si>
    <t>P-2-2</t>
  </si>
  <si>
    <t>L-11-1</t>
  </si>
  <si>
    <t>D-1-1</t>
  </si>
  <si>
    <t>MUL875</t>
  </si>
  <si>
    <t>8.75" X 10'</t>
  </si>
  <si>
    <t>D-6-1</t>
  </si>
  <si>
    <t>O-1-3</t>
  </si>
  <si>
    <t>P-2-3</t>
  </si>
  <si>
    <t>CVR1847</t>
  </si>
  <si>
    <t>BR/CVR</t>
  </si>
  <si>
    <t>6 PANEL-SEAMLESS W/ DEADBOLT PREP</t>
  </si>
  <si>
    <t>E-1-3</t>
  </si>
  <si>
    <t>D-3-1</t>
  </si>
  <si>
    <t>MCLIP-33</t>
  </si>
  <si>
    <t>TAB-DY-5</t>
  </si>
  <si>
    <t>5" LONG x 3/8" DIAMETER</t>
  </si>
  <si>
    <t>KANBAN</t>
  </si>
  <si>
    <t>FBGIS-3</t>
  </si>
  <si>
    <t>5/16" OFFSET x 1/2" SQUARE-HOLE</t>
  </si>
  <si>
    <t>DBCONV-2</t>
  </si>
  <si>
    <t>DEAD LOCK REINFORCEMENT PLATE: 1 3/4" DOOR</t>
  </si>
  <si>
    <t>2-3/16" x 1-3/8" x 1-9/16"</t>
  </si>
  <si>
    <t>Q-2-1</t>
  </si>
  <si>
    <t>L-12-1</t>
  </si>
  <si>
    <t>I-11-2</t>
  </si>
  <si>
    <t>F-2-1</t>
  </si>
  <si>
    <t>G57530H4</t>
  </si>
  <si>
    <t>PIO1818</t>
  </si>
  <si>
    <t>FLUSHSTRK-2</t>
  </si>
  <si>
    <t>L-2-4</t>
  </si>
  <si>
    <t>K-2-3</t>
  </si>
  <si>
    <t>70475HJR</t>
  </si>
  <si>
    <t>H-1-1</t>
  </si>
  <si>
    <t>M-12-1</t>
  </si>
  <si>
    <t>DW45 HEADERS-(4-1/2" DRYWALL) 7/8" SOFFIT</t>
  </si>
  <si>
    <t>Q-3-3</t>
  </si>
  <si>
    <t>D-4-3</t>
  </si>
  <si>
    <t>F-2-3</t>
  </si>
  <si>
    <t>J-10-3</t>
  </si>
  <si>
    <t>M-6-4</t>
  </si>
  <si>
    <t>M-8-4</t>
  </si>
  <si>
    <t>C-5-5</t>
  </si>
  <si>
    <t>F-1-3</t>
  </si>
  <si>
    <t>M-8-3</t>
  </si>
  <si>
    <t>C-6-1</t>
  </si>
  <si>
    <t>C-11-1</t>
  </si>
  <si>
    <t xml:space="preserve">                                                                                                                                                                       </t>
  </si>
  <si>
    <t>Q-15</t>
  </si>
  <si>
    <t>D-5-3</t>
  </si>
  <si>
    <t>J-12-1</t>
  </si>
  <si>
    <t>FA-L</t>
  </si>
  <si>
    <t>LARGE FLOOR ANCHOR</t>
  </si>
  <si>
    <t>FROM 7-3/4" TO 9-3/4"</t>
  </si>
  <si>
    <t>FROM 4-3/4" TO 6-3/4"</t>
  </si>
  <si>
    <t>161CP</t>
  </si>
  <si>
    <t>CYLINDRICAL LOCK COVER PLATE</t>
  </si>
  <si>
    <t>COVERS 2-1/8" DIAMETER 161 HOLE</t>
  </si>
  <si>
    <t>F-1-2</t>
  </si>
  <si>
    <t>FLOOR</t>
  </si>
  <si>
    <t>G-2-1</t>
  </si>
  <si>
    <t>G-3-1</t>
  </si>
  <si>
    <t>F-3-3</t>
  </si>
  <si>
    <t>K-8-1</t>
  </si>
  <si>
    <t>N-4-3</t>
  </si>
  <si>
    <t>DC-8</t>
  </si>
  <si>
    <t xml:space="preserve">            </t>
  </si>
  <si>
    <t>M-11-2</t>
  </si>
  <si>
    <t>C-14-4</t>
  </si>
  <si>
    <t>L-5-1</t>
  </si>
  <si>
    <t>ZAST68</t>
  </si>
  <si>
    <t>6'8" Z ASTRAGAL WITH FB/ASA</t>
  </si>
  <si>
    <t>C-15-3</t>
  </si>
  <si>
    <t>Q-4-3</t>
  </si>
  <si>
    <t>F-1-1</t>
  </si>
  <si>
    <t>F-3-2</t>
  </si>
  <si>
    <t>H-4-1</t>
  </si>
  <si>
    <t>K-5-1</t>
  </si>
  <si>
    <t>J-7-1</t>
  </si>
  <si>
    <t>LIST PRICE PER ITEM</t>
  </si>
  <si>
    <t>(48) COUNTED 3/10/22</t>
  </si>
  <si>
    <t>H-4-3</t>
  </si>
  <si>
    <t>C-10-2</t>
  </si>
  <si>
    <t>M-4-3</t>
  </si>
  <si>
    <t>A-1-5</t>
  </si>
  <si>
    <t>A-1-4</t>
  </si>
  <si>
    <t>A-1-3</t>
  </si>
  <si>
    <t>A-1-2</t>
  </si>
  <si>
    <t>C-13-1</t>
  </si>
  <si>
    <t>M-6-1</t>
  </si>
  <si>
    <t>L-7-2</t>
  </si>
  <si>
    <t>K-6-3</t>
  </si>
  <si>
    <t>H-3-2</t>
  </si>
  <si>
    <t>O-3-3</t>
  </si>
  <si>
    <t>A-1-1</t>
  </si>
  <si>
    <t>D-3-2</t>
  </si>
  <si>
    <t>K-11-2</t>
  </si>
  <si>
    <t>K-8-2</t>
  </si>
  <si>
    <t>Q-3-1</t>
  </si>
  <si>
    <t>O-2-3</t>
  </si>
  <si>
    <t>E-3-3</t>
  </si>
  <si>
    <t>T-2-3</t>
  </si>
  <si>
    <t>T-3-3</t>
  </si>
  <si>
    <t>K-7-1</t>
  </si>
  <si>
    <t>T-3-2</t>
  </si>
  <si>
    <t>T-2-1</t>
  </si>
  <si>
    <t>T-2-2</t>
  </si>
  <si>
    <t>K-12-1</t>
  </si>
  <si>
    <t>G-1-3</t>
  </si>
  <si>
    <t>+9(DEFECTIVE)</t>
  </si>
  <si>
    <t>K-10-2</t>
  </si>
  <si>
    <t>TAB-MAS575-4</t>
  </si>
  <si>
    <t>MASONRY TUBE ANCHOR, 1" X 5-3/8" STRAP</t>
  </si>
  <si>
    <t>TAB-WD-6</t>
  </si>
  <si>
    <t>TAB-WSA-4</t>
  </si>
  <si>
    <t>TAB-MLF-86-1</t>
  </si>
  <si>
    <t>C-11-3</t>
  </si>
  <si>
    <t>C-13-3</t>
  </si>
  <si>
    <t>Q-5-2</t>
  </si>
  <si>
    <t>M-9-3</t>
  </si>
  <si>
    <t>F-4-3</t>
  </si>
  <si>
    <t>I-14-1</t>
  </si>
  <si>
    <t>P-4-3</t>
  </si>
  <si>
    <t>(137) COUNTED 2/22/23 (117)</t>
  </si>
  <si>
    <t>R-1-2</t>
  </si>
  <si>
    <t>+11(DEFECTIVE)</t>
  </si>
  <si>
    <t>R-2-2</t>
  </si>
  <si>
    <t>G-4-3</t>
  </si>
  <si>
    <t>S-2-3</t>
  </si>
  <si>
    <t>+8(DEFECTIVE)</t>
  </si>
  <si>
    <t>E-2-2</t>
  </si>
  <si>
    <t>H-3-1</t>
  </si>
  <si>
    <t>K-9-1</t>
  </si>
  <si>
    <t>G-3-2</t>
  </si>
  <si>
    <t>D-2-1</t>
  </si>
  <si>
    <t>L-8-2</t>
  </si>
  <si>
    <t>K-9-2</t>
  </si>
  <si>
    <t>UPS</t>
  </si>
  <si>
    <t>F-4-2</t>
  </si>
  <si>
    <t>M-15-2</t>
  </si>
  <si>
    <t>T-1-2</t>
  </si>
  <si>
    <t>T-1-3</t>
  </si>
  <si>
    <t>+40(CUSTOM.DOORS.ERROR)</t>
  </si>
  <si>
    <t>Q-4-2</t>
  </si>
  <si>
    <t>P-1-3</t>
  </si>
  <si>
    <t>H-1-2</t>
  </si>
  <si>
    <t>N-3-3</t>
  </si>
  <si>
    <t>WALL</t>
  </si>
  <si>
    <t>M-10-2</t>
  </si>
  <si>
    <t>H-2-1</t>
  </si>
  <si>
    <t>J-8-2</t>
  </si>
  <si>
    <t>H-4-2</t>
  </si>
  <si>
    <t>C-16-1</t>
  </si>
  <si>
    <t>Q-3-2</t>
  </si>
  <si>
    <t>CONSIGN.</t>
  </si>
  <si>
    <t>MAS575-4</t>
  </si>
  <si>
    <t>MAS675-3</t>
  </si>
  <si>
    <t>MAS775-2</t>
  </si>
  <si>
    <t>MAS825-5</t>
  </si>
  <si>
    <t>MAS875-1</t>
  </si>
  <si>
    <t>C-11-2</t>
  </si>
  <si>
    <t>K-6-1</t>
  </si>
  <si>
    <t>N-5-1</t>
  </si>
  <si>
    <t>Q-4-1</t>
  </si>
  <si>
    <t>DW725 HEADERS-(7-1/4" DRYWALL)</t>
  </si>
  <si>
    <t>C-16-2</t>
  </si>
  <si>
    <t>H-1-3</t>
  </si>
  <si>
    <t>J-6-1</t>
  </si>
  <si>
    <t>K-5-2</t>
  </si>
  <si>
    <t>M-9-4</t>
  </si>
  <si>
    <t>M-10-4</t>
  </si>
  <si>
    <t>L-9-2</t>
  </si>
  <si>
    <t>M-9-2</t>
  </si>
  <si>
    <t>L-10-2</t>
  </si>
  <si>
    <t>Q-5-1</t>
  </si>
  <si>
    <t>Q-2-2</t>
  </si>
  <si>
    <t>M-7-2</t>
  </si>
  <si>
    <t>T/U</t>
  </si>
  <si>
    <t>M-7-4</t>
  </si>
  <si>
    <t>M-5-2</t>
  </si>
  <si>
    <t>P-3-3</t>
  </si>
  <si>
    <t>H-3-3</t>
  </si>
  <si>
    <t>G-1-1</t>
  </si>
  <si>
    <t>R-2-3</t>
  </si>
  <si>
    <t>C-13-2</t>
  </si>
  <si>
    <t>STORAGE</t>
  </si>
  <si>
    <t>E-1-2</t>
  </si>
  <si>
    <t>K-11-1</t>
  </si>
  <si>
    <t>I-12-1</t>
  </si>
  <si>
    <t>SPCAN-13</t>
  </si>
  <si>
    <t>E-4-3</t>
  </si>
  <si>
    <t>C-12-4</t>
  </si>
  <si>
    <t>C-16-4</t>
  </si>
  <si>
    <t>L-5-2</t>
  </si>
  <si>
    <t>STOCK ORDER REQUEST</t>
  </si>
  <si>
    <t>O-1-1</t>
  </si>
  <si>
    <t>G-3-3</t>
  </si>
  <si>
    <t>S-2-2</t>
  </si>
  <si>
    <t>J-6-2</t>
  </si>
  <si>
    <t>J-9-1</t>
  </si>
  <si>
    <t>C-16-3</t>
  </si>
  <si>
    <t>D-4-1</t>
  </si>
  <si>
    <t xml:space="preserve"> SEAMLESS LH INACTIVE FB/ASA, FLAT AST  </t>
  </si>
  <si>
    <t xml:space="preserve"> SEAMLESS RH INACTIVE FB/ASA, FLAT AST</t>
  </si>
  <si>
    <t>M-9-1</t>
  </si>
  <si>
    <t>H/I</t>
  </si>
  <si>
    <t>R/S-WALL</t>
  </si>
  <si>
    <t>T/U-WALL</t>
  </si>
  <si>
    <t>N/O</t>
  </si>
  <si>
    <t>M/N-15</t>
  </si>
  <si>
    <t>N/O-4</t>
  </si>
  <si>
    <t>N/O-5</t>
  </si>
  <si>
    <t>N/O-7</t>
  </si>
  <si>
    <t>P/Q-1</t>
  </si>
  <si>
    <t>L/M-1</t>
  </si>
  <si>
    <t>L/M-2</t>
  </si>
  <si>
    <t>L/M-5</t>
  </si>
  <si>
    <t>N/O-1</t>
  </si>
  <si>
    <t>N/O-6</t>
  </si>
  <si>
    <t>N/O-3</t>
  </si>
  <si>
    <t>P/Q-2</t>
  </si>
  <si>
    <t>L/M-4</t>
  </si>
  <si>
    <t>H/I-4</t>
  </si>
  <si>
    <t>J/K-6</t>
  </si>
  <si>
    <t>J/K-7</t>
  </si>
  <si>
    <t>H/I-1</t>
  </si>
  <si>
    <t>J/K-5</t>
  </si>
  <si>
    <t>H/I-2</t>
  </si>
  <si>
    <t>H/I-6</t>
  </si>
  <si>
    <t>H/I-3</t>
  </si>
  <si>
    <t>N/O-2</t>
  </si>
  <si>
    <t>P/Q-4</t>
  </si>
  <si>
    <t>J-5-1</t>
  </si>
  <si>
    <t>K-6-2</t>
  </si>
  <si>
    <t>M-6-3</t>
  </si>
  <si>
    <t>M-6-2</t>
  </si>
  <si>
    <t>M-2-3</t>
  </si>
  <si>
    <t>L-8-1</t>
  </si>
  <si>
    <t>L-6-1</t>
  </si>
  <si>
    <t>K-7-2</t>
  </si>
  <si>
    <t>1316R</t>
  </si>
  <si>
    <t>1316L</t>
  </si>
  <si>
    <t>1336R</t>
  </si>
  <si>
    <t>1435R</t>
  </si>
  <si>
    <t>1435L</t>
  </si>
  <si>
    <t>1436R</t>
  </si>
  <si>
    <t>1436L</t>
  </si>
  <si>
    <t>1437R</t>
  </si>
  <si>
    <t>1437L</t>
  </si>
  <si>
    <t>1813CHI</t>
  </si>
  <si>
    <t>1818CHI</t>
  </si>
  <si>
    <t>1824CHI</t>
  </si>
  <si>
    <t>1872CHI</t>
  </si>
  <si>
    <t>1874CHI</t>
  </si>
  <si>
    <t>1840CHI</t>
  </si>
  <si>
    <t>1847CHI</t>
  </si>
  <si>
    <t>1863CHI</t>
  </si>
  <si>
    <t>1864CHI</t>
  </si>
  <si>
    <t>1826R</t>
  </si>
  <si>
    <t>1826L</t>
  </si>
  <si>
    <t>1813R</t>
  </si>
  <si>
    <t>1813L</t>
  </si>
  <si>
    <t>1826NHIA</t>
  </si>
  <si>
    <t>1813NHIA</t>
  </si>
  <si>
    <t>1018CSL</t>
  </si>
  <si>
    <t>1840NHIA</t>
  </si>
  <si>
    <t>1840R</t>
  </si>
  <si>
    <t>1840L</t>
  </si>
  <si>
    <t>2003R</t>
  </si>
  <si>
    <t>2007R</t>
  </si>
  <si>
    <t>1863R</t>
  </si>
  <si>
    <t>1863L</t>
  </si>
  <si>
    <t>2011R</t>
  </si>
  <si>
    <t>CE1813R</t>
  </si>
  <si>
    <t>CE1813L</t>
  </si>
  <si>
    <t>CE1840R</t>
  </si>
  <si>
    <t>CU1840R</t>
  </si>
  <si>
    <t>CU1840L</t>
  </si>
  <si>
    <t>CURRIES FLUSH-INACTIVE RH - WITH Z AST</t>
  </si>
  <si>
    <t>CURRIES FLUSH-INACTIVE LH - WITH Z AST</t>
  </si>
  <si>
    <t>PIO1813-DB</t>
  </si>
  <si>
    <t>2'6" x 4-1/2" Head-7/8" SOFFIT</t>
  </si>
  <si>
    <t>3'0" x 4-1/2" Head-7/8" SOFFIT</t>
  </si>
  <si>
    <t>4'0" x 4-1/2" Head-7/8" SOFFIT</t>
  </si>
  <si>
    <t>5'0" x 4-1/2" Head-7/8" SOFFIT</t>
  </si>
  <si>
    <t>6'0" x 4-1/2" Head-7/8" SOFFIT</t>
  </si>
  <si>
    <t>6'8" X 4-1/2" Hinge Right-7/8" SOFFIT</t>
  </si>
  <si>
    <t>6'8" X 4-1/2" Strike Right-7/8" SOFFIT</t>
  </si>
  <si>
    <t>6'8" X 4-1/2" Hinge Left-7/8" SOFFIT</t>
  </si>
  <si>
    <t>6'8" X 4-1/2" Strike Left-7/8" SOFFIT</t>
  </si>
  <si>
    <t>7'0" X 4-1/2" Hinge Right-7/8" SOFFIT</t>
  </si>
  <si>
    <t>7'0" X 4-1/2" Strike Right-7/8" SOFFIT</t>
  </si>
  <si>
    <t>7'0" X 4-1/2" Hinge Left-7/8" SOFFIT</t>
  </si>
  <si>
    <t>7'0" X 4-1/2" Strike Left-7/8" SOFFIT</t>
  </si>
  <si>
    <t>8'0" X 4-1/2" Hinge Right-7/8" SOFFIT</t>
  </si>
  <si>
    <t>8'0" X 4-1/2" Strike Right-7/8" SOFFIT</t>
  </si>
  <si>
    <t>8'0" X 4-1/2" Strike Left-7/8" SOFFIT</t>
  </si>
  <si>
    <t>DW6845SJL</t>
  </si>
  <si>
    <t>DW8045HJL</t>
  </si>
  <si>
    <t>EXPANDABLE DRYWALL</t>
  </si>
  <si>
    <t>CEDW405625H</t>
  </si>
  <si>
    <t>MASONRY FRAMES</t>
  </si>
  <si>
    <t>8'0" X 4-3/4" Strike Right</t>
  </si>
  <si>
    <t>8'0" X 4-3/4" Strike Left</t>
  </si>
  <si>
    <t>6'8" X 5-3/4" Strike Right BLANK PBR</t>
  </si>
  <si>
    <t>ASA/DB 7-11/16” CTC</t>
  </si>
  <si>
    <t>LP68575SJR</t>
  </si>
  <si>
    <t>LP68575SJR-DB-4-CTC</t>
  </si>
  <si>
    <t>ASA/DB 4” CTC</t>
  </si>
  <si>
    <t>6'8" X 5-3/4" Strike Left BLANK PBR</t>
  </si>
  <si>
    <t>LP68575SJL</t>
  </si>
  <si>
    <t>LP68575SJL-DB-4-CTC</t>
  </si>
  <si>
    <t>70575SJR-BLKPBR</t>
  </si>
  <si>
    <t>7'0" X 5-3/4" Strike Right BLANK PBR</t>
  </si>
  <si>
    <t>70575SJL-BLKPBR</t>
  </si>
  <si>
    <t>7'0" X 5-3/4" Strike Left BLANK PBR</t>
  </si>
  <si>
    <t>7'2" X 5-3/4" Strike Right</t>
  </si>
  <si>
    <t>80575HJR</t>
  </si>
  <si>
    <t>80575SJR</t>
  </si>
  <si>
    <t>8'0" X 5-3/4" Hinge Right</t>
  </si>
  <si>
    <t>80575HJL</t>
  </si>
  <si>
    <t>80575SJL</t>
  </si>
  <si>
    <t>8'0" X 5-3/4" Hinge Left</t>
  </si>
  <si>
    <t>P60875H</t>
  </si>
  <si>
    <t xml:space="preserve"> 6'8" X 9-1/4" Hinge Left</t>
  </si>
  <si>
    <t xml:space="preserve"> 6'8" X 9-1/4" Strike Left</t>
  </si>
  <si>
    <t>7'0" X 9-1/4" Hinge Left</t>
  </si>
  <si>
    <t>7'0" X 9-1/4" Strike Left</t>
  </si>
  <si>
    <t>BLANK MASONRY STICK</t>
  </si>
  <si>
    <t>10'0" X 6-3/4"</t>
  </si>
  <si>
    <t>10'0" X 9-1/4"</t>
  </si>
  <si>
    <t>10'0" X 9-3/4"</t>
  </si>
  <si>
    <t>BLANK DRYWALL STICK</t>
  </si>
  <si>
    <t>BLANK MASONRY STICK 4" FACE</t>
  </si>
  <si>
    <t>CASED OPEN BLANK MASONRY STICK</t>
  </si>
  <si>
    <t>10' MASONRY HINGE STICK</t>
  </si>
  <si>
    <t>5.75, 6'8" HINGE JAMB RIGHT</t>
  </si>
  <si>
    <t>10' MASONRY STRIKE STICK</t>
  </si>
  <si>
    <t>752070575SJR</t>
  </si>
  <si>
    <t>752070575SJL</t>
  </si>
  <si>
    <t>756070575MSL</t>
  </si>
  <si>
    <t>756070575MSR</t>
  </si>
  <si>
    <t>10' MULLION HINGE LEFT</t>
  </si>
  <si>
    <t>5.75" X 6'8"</t>
  </si>
  <si>
    <t>10' MULLION HINGE RIGHT</t>
  </si>
  <si>
    <t>5.75" X 7'0"</t>
  </si>
  <si>
    <t>10' MULLION STRIKE LEFT</t>
  </si>
  <si>
    <t>10' MULLION STRIKE RIGHT</t>
  </si>
  <si>
    <t>5.75" X 6'8"/7'0"</t>
  </si>
  <si>
    <t>DOOR "C" CHANNEL</t>
  </si>
  <si>
    <t>8' LENGTH</t>
  </si>
  <si>
    <t>10' LENGTH</t>
  </si>
  <si>
    <t>BLANK MULLION</t>
  </si>
  <si>
    <t>TAB-SB36</t>
  </si>
  <si>
    <t>TAB-SB72</t>
  </si>
  <si>
    <t>TAB-SB48</t>
  </si>
  <si>
    <t>TAB-SB96</t>
  </si>
  <si>
    <t>QTY. = PCS.: SOLD 2 PER SET</t>
  </si>
  <si>
    <t>J-11-2</t>
  </si>
  <si>
    <t>H-2-3</t>
  </si>
  <si>
    <t>O-4-3</t>
  </si>
  <si>
    <t>M-8-2</t>
  </si>
  <si>
    <t>L-6-2</t>
  </si>
  <si>
    <t>G-2-3</t>
  </si>
  <si>
    <t>12 MONTH ROLLING AVG. AS OF 11/30/24</t>
  </si>
  <si>
    <t>12 MONTH ROLLING AVG. AS OF 12/31/24</t>
  </si>
  <si>
    <t>M-7-1</t>
  </si>
  <si>
    <t>+1(BEESON.DAMAGE)</t>
  </si>
  <si>
    <t>J-10-2</t>
  </si>
  <si>
    <t>J-5-2</t>
  </si>
  <si>
    <t>K-10-1</t>
  </si>
  <si>
    <t>J-7-2</t>
  </si>
  <si>
    <t>DKS P.O. # NDKS0707</t>
  </si>
  <si>
    <t>C-10-1</t>
  </si>
  <si>
    <t>(80) COUNTED 1/27/25</t>
  </si>
  <si>
    <t>(416) COUNTED 1/27/25</t>
  </si>
  <si>
    <t>(82) COUNTED 1/27/25</t>
  </si>
  <si>
    <t>M-5-1</t>
  </si>
  <si>
    <t>2025 DKS STEEL DOORS AND FRAMES "PA" STOCK</t>
  </si>
  <si>
    <t>M-7-3</t>
  </si>
  <si>
    <t>DKS ER BAR</t>
  </si>
  <si>
    <t>+1(DIRECT.DOORS.ERROR)</t>
  </si>
  <si>
    <t>+5(TAB.ERROR)</t>
  </si>
  <si>
    <t>M-14-1</t>
  </si>
  <si>
    <t>DKS P.O. #     SHIPPING FROM CAL</t>
  </si>
  <si>
    <t>G-2-2</t>
  </si>
  <si>
    <t>L-10-1</t>
  </si>
  <si>
    <t>G-1-2</t>
  </si>
  <si>
    <t>M-10-1</t>
  </si>
  <si>
    <t>L-9-1</t>
  </si>
  <si>
    <t>L-7-1</t>
  </si>
  <si>
    <t>M-8-1</t>
  </si>
  <si>
    <t>DOCK SHELF</t>
  </si>
  <si>
    <t>R-1-1</t>
  </si>
  <si>
    <t>Q-1-2</t>
  </si>
  <si>
    <t>+1</t>
  </si>
  <si>
    <t>F-2-2</t>
  </si>
  <si>
    <t>+2</t>
  </si>
  <si>
    <t>C-8-4</t>
  </si>
  <si>
    <t>E-2-3</t>
  </si>
  <si>
    <t>DOCK</t>
  </si>
  <si>
    <t>+1(MORAN.DAMAGE)</t>
  </si>
  <si>
    <t>+1(S&amp;S.DAMAGE)</t>
  </si>
  <si>
    <t>10/DMH</t>
  </si>
  <si>
    <t>1/DMH</t>
  </si>
  <si>
    <t>2/FAIRBORN</t>
  </si>
  <si>
    <t>1/FAIRBORN</t>
  </si>
  <si>
    <t>DUE IN ?</t>
  </si>
  <si>
    <t>DKS P.O. # NDKS0770</t>
  </si>
  <si>
    <t>DUE IN 7/11/25</t>
  </si>
  <si>
    <t>+1(H.C.Q.REP.)</t>
  </si>
  <si>
    <t>J-9-2</t>
  </si>
  <si>
    <t>J-8-1</t>
  </si>
  <si>
    <t>DUE IN 5/2/25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</si>
</sst>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00"/>
    <numFmt numFmtId="166" formatCode="0.0"/>
  </numFmts>
  <fonts count="45" x14ac:knownFonts="1">
    <font>
      <sz val="10"/>
      <name val="Arial"/>
    </font>
    <font>
      <sz val="10"/>
      <name val="Arial"/>
      <family val="2"/>
    </font>
    <font>
      <b/>
      <sz val="10"/>
      <name val="Arial"/>
      <family val="2"/>
    </font>
    <font>
      <b/>
      <sz val="12"/>
      <name val="Arial"/>
      <family val="2"/>
    </font>
    <font>
      <b/>
      <sz val="8"/>
      <name val="Arial"/>
      <family val="2"/>
    </font>
    <font>
      <b/>
      <sz val="10"/>
      <color indexed="9"/>
      <name val="Arial"/>
      <family val="2"/>
    </font>
    <font>
      <b/>
      <sz val="10"/>
      <color indexed="8"/>
      <name val="Arial"/>
      <family val="2"/>
    </font>
    <font>
      <i/>
      <sz val="12"/>
      <name val="Arial"/>
      <family val="2"/>
    </font>
    <font>
      <b/>
      <sz val="14"/>
      <name val="Arial"/>
      <family val="2"/>
    </font>
    <font>
      <b/>
      <sz val="9"/>
      <color indexed="8"/>
      <name val="Arial"/>
      <family val="2"/>
    </font>
    <font>
      <u/>
      <sz val="10"/>
      <color indexed="12"/>
      <name val="Arial"/>
      <family val="2"/>
    </font>
    <font>
      <sz val="10"/>
      <name val="Arial"/>
      <family val="2"/>
    </font>
    <font>
      <b/>
      <sz val="12"/>
      <color indexed="9"/>
      <name val="Arial"/>
      <family val="2"/>
    </font>
    <font>
      <b/>
      <sz val="7"/>
      <name val="Arial"/>
      <family val="2"/>
    </font>
    <font>
      <b/>
      <sz val="12"/>
      <color indexed="8"/>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0"/>
      <color indexed="8"/>
      <name val="Arial"/>
      <family val="2"/>
    </font>
    <font>
      <b/>
      <sz val="6"/>
      <name val="Arial"/>
      <family val="2"/>
    </font>
    <font>
      <b/>
      <sz val="6"/>
      <color indexed="9"/>
      <name val="Arial"/>
      <family val="2"/>
    </font>
    <font>
      <sz val="9"/>
      <color indexed="81"/>
      <name val="Tahoma"/>
      <family val="2"/>
    </font>
    <font>
      <b/>
      <sz val="9"/>
      <color indexed="81"/>
      <name val="Tahoma"/>
      <family val="2"/>
    </font>
    <font>
      <b/>
      <sz val="11"/>
      <name val="Arial"/>
      <family val="2"/>
    </font>
    <font>
      <b/>
      <sz val="10"/>
      <color theme="0"/>
      <name val="Arial"/>
      <family val="2"/>
    </font>
    <font>
      <sz val="10"/>
      <name val="Arial"/>
      <family val="2"/>
    </font>
    <font>
      <b/>
      <u/>
      <sz val="10"/>
      <name val="Arial"/>
      <family val="2"/>
    </font>
    <font>
      <b/>
      <sz val="10"/>
      <color theme="1"/>
      <name val="Arial"/>
      <family val="2"/>
    </font>
    <font>
      <b/>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13"/>
        <bgColor indexed="64"/>
      </patternFill>
    </fill>
    <fill>
      <patternFill patternType="solid">
        <fgColor indexed="52"/>
        <bgColor indexed="64"/>
      </patternFill>
    </fill>
    <fill>
      <patternFill patternType="solid">
        <fgColor indexed="40"/>
        <bgColor indexed="64"/>
      </patternFill>
    </fill>
    <fill>
      <patternFill patternType="solid">
        <fgColor indexed="53"/>
        <bgColor indexed="64"/>
      </patternFill>
    </fill>
    <fill>
      <patternFill patternType="solid">
        <fgColor indexed="47"/>
        <bgColor indexed="64"/>
      </patternFill>
    </fill>
    <fill>
      <patternFill patternType="solid">
        <fgColor indexed="60"/>
        <bgColor indexed="64"/>
      </patternFill>
    </fill>
    <fill>
      <patternFill patternType="solid">
        <fgColor indexed="48"/>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15"/>
        <bgColor indexed="64"/>
      </patternFill>
    </fill>
    <fill>
      <patternFill patternType="solid">
        <fgColor indexed="10"/>
        <bgColor indexed="64"/>
      </patternFill>
    </fill>
    <fill>
      <patternFill patternType="solid">
        <fgColor indexed="18"/>
        <bgColor indexed="64"/>
      </patternFill>
    </fill>
    <fill>
      <patternFill patternType="solid">
        <fgColor indexed="50"/>
        <bgColor indexed="64"/>
      </patternFill>
    </fill>
    <fill>
      <patternFill patternType="solid">
        <fgColor indexed="61"/>
        <bgColor indexed="64"/>
      </patternFill>
    </fill>
    <fill>
      <patternFill patternType="solid">
        <fgColor indexed="20"/>
        <bgColor indexed="64"/>
      </patternFill>
    </fill>
    <fill>
      <patternFill patternType="solid">
        <fgColor indexed="19"/>
        <bgColor indexed="64"/>
      </patternFill>
    </fill>
    <fill>
      <patternFill patternType="solid">
        <fgColor indexed="43"/>
        <bgColor indexed="64"/>
      </patternFill>
    </fill>
    <fill>
      <patternFill patternType="solid">
        <fgColor indexed="9"/>
        <bgColor indexed="64"/>
      </patternFill>
    </fill>
    <fill>
      <patternFill patternType="solid">
        <fgColor indexed="45"/>
        <bgColor indexed="64"/>
      </patternFill>
    </fill>
    <fill>
      <patternFill patternType="solid">
        <fgColor indexed="56"/>
        <bgColor indexed="64"/>
      </patternFill>
    </fill>
    <fill>
      <patternFill patternType="solid">
        <fgColor indexed="30"/>
        <bgColor indexed="64"/>
      </patternFill>
    </fill>
    <fill>
      <patternFill patternType="solid">
        <fgColor indexed="27"/>
        <bgColor indexed="64"/>
      </patternFill>
    </fill>
    <fill>
      <patternFill patternType="solid">
        <fgColor rgb="FFFF0000"/>
        <bgColor indexed="64"/>
      </patternFill>
    </fill>
    <fill>
      <patternFill patternType="solid">
        <fgColor rgb="FFCC660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6600"/>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FF3399"/>
        <bgColor indexed="64"/>
      </patternFill>
    </fill>
    <fill>
      <patternFill patternType="solid">
        <fgColor theme="2"/>
        <bgColor indexed="64"/>
      </patternFill>
    </fill>
    <fill>
      <patternFill patternType="solid">
        <fgColor rgb="FFFFC000"/>
        <bgColor indexed="64"/>
      </patternFill>
    </fill>
    <fill>
      <patternFill patternType="solid">
        <fgColor theme="0" tint="-4.9989318521683403E-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ck">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0"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9" fontId="41" fillId="0" borderId="0" applyFont="0" applyFill="0" applyBorder="0" applyAlignment="0" applyProtection="0"/>
  </cellStyleXfs>
  <cellXfs count="719">
    <xf numFmtId="0" fontId="0" fillId="0" borderId="0" xfId="0"/>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vertical="center"/>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vertical="center" wrapText="1"/>
    </xf>
    <xf numFmtId="0" fontId="3" fillId="0" borderId="13" xfId="0" applyFont="1" applyBorder="1" applyAlignment="1">
      <alignment vertical="center"/>
    </xf>
    <xf numFmtId="0" fontId="2" fillId="0" borderId="0" xfId="0" applyFont="1" applyAlignment="1">
      <alignment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24" borderId="15" xfId="0" applyFont="1" applyFill="1" applyBorder="1" applyAlignment="1">
      <alignment horizontal="center" vertical="center"/>
    </xf>
    <xf numFmtId="0" fontId="2" fillId="24" borderId="16"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25"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24" borderId="17" xfId="0" applyFont="1" applyFill="1" applyBorder="1" applyAlignment="1">
      <alignment horizontal="center" vertical="center"/>
    </xf>
    <xf numFmtId="0" fontId="2" fillId="26" borderId="17" xfId="0" applyFont="1" applyFill="1" applyBorder="1" applyAlignment="1">
      <alignment horizontal="center" vertical="center"/>
    </xf>
    <xf numFmtId="0" fontId="2" fillId="26" borderId="16" xfId="0" applyFont="1" applyFill="1" applyBorder="1" applyAlignment="1">
      <alignment horizontal="center" vertical="center"/>
    </xf>
    <xf numFmtId="0" fontId="2" fillId="26" borderId="15" xfId="0" applyFont="1" applyFill="1" applyBorder="1" applyAlignment="1">
      <alignment horizontal="center" vertical="center"/>
    </xf>
    <xf numFmtId="0" fontId="5" fillId="27" borderId="17" xfId="0" applyFont="1" applyFill="1" applyBorder="1" applyAlignment="1">
      <alignment horizontal="center" vertical="center"/>
    </xf>
    <xf numFmtId="0" fontId="5" fillId="27" borderId="15" xfId="0" applyFont="1" applyFill="1" applyBorder="1" applyAlignment="1">
      <alignment horizontal="center" vertical="center"/>
    </xf>
    <xf numFmtId="0" fontId="5" fillId="27" borderId="16" xfId="0" applyFont="1" applyFill="1" applyBorder="1" applyAlignment="1">
      <alignment horizontal="center" vertical="center"/>
    </xf>
    <xf numFmtId="0" fontId="3" fillId="0" borderId="0" xfId="0" applyFont="1"/>
    <xf numFmtId="0" fontId="3" fillId="0" borderId="0" xfId="0" applyFont="1" applyAlignment="1">
      <alignment horizontal="left" vertical="center"/>
    </xf>
    <xf numFmtId="0" fontId="8" fillId="0" borderId="0" xfId="0" applyFont="1"/>
    <xf numFmtId="0" fontId="8" fillId="0" borderId="0" xfId="0" applyFont="1" applyAlignment="1">
      <alignment wrapText="1"/>
    </xf>
    <xf numFmtId="0" fontId="8" fillId="0" borderId="0" xfId="0" applyFont="1" applyAlignment="1">
      <alignment vertical="center"/>
    </xf>
    <xf numFmtId="0" fontId="6" fillId="28" borderId="17"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28" borderId="15"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28" borderId="16" xfId="0" applyFont="1" applyFill="1" applyBorder="1" applyAlignment="1">
      <alignment horizontal="center" vertical="center"/>
    </xf>
    <xf numFmtId="0" fontId="6"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4"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2" fillId="0" borderId="10" xfId="0" applyFont="1" applyBorder="1" applyAlignment="1">
      <alignment vertical="center" wrapText="1"/>
    </xf>
    <xf numFmtId="0" fontId="2" fillId="0" borderId="23" xfId="0" applyFont="1" applyBorder="1" applyAlignment="1">
      <alignment horizontal="center" vertical="center"/>
    </xf>
    <xf numFmtId="0" fontId="2" fillId="29" borderId="17" xfId="0" applyFont="1" applyFill="1" applyBorder="1" applyAlignment="1">
      <alignment horizontal="center" vertical="center"/>
    </xf>
    <xf numFmtId="0" fontId="2" fillId="29" borderId="16" xfId="0" applyFont="1" applyFill="1" applyBorder="1" applyAlignment="1">
      <alignment horizontal="center" vertical="center"/>
    </xf>
    <xf numFmtId="0" fontId="2" fillId="29" borderId="15"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3" fillId="0" borderId="13" xfId="0" applyFont="1" applyBorder="1" applyAlignment="1">
      <alignment horizontal="left" vertical="center"/>
    </xf>
    <xf numFmtId="0" fontId="2" fillId="0" borderId="25" xfId="0" applyFont="1" applyBorder="1" applyAlignment="1">
      <alignment horizontal="center" vertical="center"/>
    </xf>
    <xf numFmtId="0" fontId="3" fillId="0" borderId="26" xfId="0" applyFont="1" applyBorder="1" applyAlignment="1">
      <alignment horizontal="left" vertical="center"/>
    </xf>
    <xf numFmtId="0" fontId="5" fillId="30" borderId="15" xfId="0" applyFont="1" applyFill="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1" borderId="17" xfId="0" applyFont="1" applyFill="1" applyBorder="1" applyAlignment="1">
      <alignment horizontal="center" vertical="center"/>
    </xf>
    <xf numFmtId="164" fontId="8"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2" fillId="32" borderId="10" xfId="0" applyFont="1" applyFill="1" applyBorder="1" applyAlignment="1">
      <alignment horizontal="center" vertical="center"/>
    </xf>
    <xf numFmtId="0" fontId="2" fillId="25" borderId="28" xfId="0" applyFont="1" applyFill="1" applyBorder="1" applyAlignment="1">
      <alignment horizontal="center" vertical="center"/>
    </xf>
    <xf numFmtId="0" fontId="2" fillId="32" borderId="14" xfId="0" applyFont="1" applyFill="1" applyBorder="1" applyAlignment="1">
      <alignment horizontal="center" vertical="center"/>
    </xf>
    <xf numFmtId="0" fontId="11" fillId="0" borderId="0" xfId="0" applyFont="1" applyAlignment="1">
      <alignment horizontal="center" vertical="center"/>
    </xf>
    <xf numFmtId="0" fontId="2" fillId="32" borderId="29" xfId="0" applyFont="1" applyFill="1" applyBorder="1" applyAlignment="1">
      <alignment horizontal="center" vertical="center"/>
    </xf>
    <xf numFmtId="0" fontId="3" fillId="0" borderId="12"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164" fontId="2" fillId="33" borderId="30" xfId="0" applyNumberFormat="1" applyFont="1" applyFill="1" applyBorder="1" applyAlignment="1">
      <alignment horizontal="center" vertical="center"/>
    </xf>
    <xf numFmtId="164" fontId="2" fillId="33" borderId="31" xfId="0" applyNumberFormat="1" applyFont="1" applyFill="1" applyBorder="1" applyAlignment="1">
      <alignment horizontal="center" vertical="center"/>
    </xf>
    <xf numFmtId="164" fontId="2" fillId="33" borderId="32" xfId="0" applyNumberFormat="1" applyFont="1" applyFill="1" applyBorder="1" applyAlignment="1">
      <alignment horizontal="center" vertical="center"/>
    </xf>
    <xf numFmtId="0" fontId="2" fillId="25" borderId="33" xfId="0" applyFont="1" applyFill="1" applyBorder="1" applyAlignment="1">
      <alignment horizontal="center" vertical="center" wrapText="1"/>
    </xf>
    <xf numFmtId="0" fontId="2" fillId="25" borderId="34" xfId="0" applyFont="1" applyFill="1" applyBorder="1" applyAlignment="1">
      <alignment horizontal="center" vertical="center" wrapText="1"/>
    </xf>
    <xf numFmtId="0" fontId="2" fillId="32" borderId="34" xfId="0" applyFont="1" applyFill="1" applyBorder="1" applyAlignment="1">
      <alignment horizontal="center" vertical="center" wrapText="1"/>
    </xf>
    <xf numFmtId="164" fontId="2" fillId="33" borderId="35" xfId="0" applyNumberFormat="1" applyFont="1" applyFill="1" applyBorder="1" applyAlignment="1">
      <alignment horizontal="center" vertical="center" wrapText="1"/>
    </xf>
    <xf numFmtId="164" fontId="2" fillId="0" borderId="12" xfId="0" applyNumberFormat="1" applyFont="1" applyBorder="1" applyAlignment="1">
      <alignment horizontal="center" vertical="center"/>
    </xf>
    <xf numFmtId="164" fontId="2" fillId="0" borderId="36" xfId="0" applyNumberFormat="1"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center" vertical="center" wrapText="1"/>
    </xf>
    <xf numFmtId="164" fontId="2" fillId="33" borderId="38" xfId="0" applyNumberFormat="1" applyFont="1" applyFill="1" applyBorder="1" applyAlignment="1">
      <alignment horizontal="center" vertical="center"/>
    </xf>
    <xf numFmtId="0" fontId="2" fillId="29" borderId="28"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39" xfId="0" applyFont="1" applyFill="1" applyBorder="1" applyAlignment="1">
      <alignment horizontal="center" vertical="center"/>
    </xf>
    <xf numFmtId="0" fontId="2" fillId="34" borderId="26" xfId="0" applyFont="1" applyFill="1" applyBorder="1" applyAlignment="1">
      <alignment horizontal="center" vertical="center"/>
    </xf>
    <xf numFmtId="0" fontId="2" fillId="34" borderId="40" xfId="0" applyFont="1" applyFill="1" applyBorder="1" applyAlignment="1">
      <alignment horizontal="center"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12" fillId="0" borderId="42" xfId="0" applyFont="1" applyBorder="1" applyAlignment="1">
      <alignment horizontal="left" vertical="center"/>
    </xf>
    <xf numFmtId="0" fontId="2" fillId="0" borderId="18" xfId="0" applyFont="1" applyBorder="1" applyAlignment="1">
      <alignment vertical="center" wrapText="1"/>
    </xf>
    <xf numFmtId="0" fontId="0" fillId="0" borderId="13" xfId="0" applyBorder="1" applyAlignment="1">
      <alignment vertical="center"/>
    </xf>
    <xf numFmtId="0" fontId="0" fillId="0" borderId="13" xfId="0" applyBorder="1" applyAlignment="1">
      <alignment vertical="center" wrapText="1"/>
    </xf>
    <xf numFmtId="164" fontId="2" fillId="0" borderId="43" xfId="0" applyNumberFormat="1" applyFont="1" applyBorder="1" applyAlignment="1">
      <alignment horizontal="center" vertical="center"/>
    </xf>
    <xf numFmtId="0" fontId="3" fillId="0" borderId="11" xfId="0" applyFont="1" applyBorder="1" applyAlignment="1">
      <alignment horizontal="left" vertical="center"/>
    </xf>
    <xf numFmtId="0" fontId="5" fillId="35" borderId="17" xfId="0" applyFont="1" applyFill="1" applyBorder="1" applyAlignment="1">
      <alignment horizontal="center" vertical="center"/>
    </xf>
    <xf numFmtId="0" fontId="5" fillId="35" borderId="15" xfId="0" applyFont="1" applyFill="1" applyBorder="1" applyAlignment="1">
      <alignment horizontal="center" vertical="center"/>
    </xf>
    <xf numFmtId="0" fontId="5" fillId="35" borderId="16" xfId="0" applyFont="1" applyFill="1" applyBorder="1" applyAlignment="1">
      <alignment horizontal="center" vertical="center"/>
    </xf>
    <xf numFmtId="0" fontId="2" fillId="32" borderId="44" xfId="0" applyFont="1" applyFill="1" applyBorder="1" applyAlignment="1">
      <alignment horizontal="center" vertical="center"/>
    </xf>
    <xf numFmtId="0" fontId="2" fillId="32" borderId="45" xfId="0" applyFont="1" applyFill="1" applyBorder="1" applyAlignment="1">
      <alignment horizontal="center" vertical="center"/>
    </xf>
    <xf numFmtId="0" fontId="0" fillId="0" borderId="10" xfId="0" applyBorder="1" applyAlignment="1">
      <alignment horizontal="center" vertical="center"/>
    </xf>
    <xf numFmtId="0" fontId="2" fillId="0" borderId="23" xfId="0" applyFont="1" applyBorder="1" applyAlignment="1">
      <alignment vertical="center"/>
    </xf>
    <xf numFmtId="0" fontId="2" fillId="0" borderId="13" xfId="0" applyFont="1" applyBorder="1" applyAlignment="1">
      <alignment horizontal="center" vertical="center"/>
    </xf>
    <xf numFmtId="164" fontId="2" fillId="0" borderId="23" xfId="0" applyNumberFormat="1" applyFont="1" applyBorder="1" applyAlignment="1">
      <alignment horizontal="center" vertical="center"/>
    </xf>
    <xf numFmtId="0" fontId="3" fillId="0" borderId="23" xfId="0" applyFont="1" applyBorder="1" applyAlignment="1">
      <alignment vertical="center"/>
    </xf>
    <xf numFmtId="0" fontId="2" fillId="0" borderId="23" xfId="0" applyFont="1" applyBorder="1" applyAlignment="1">
      <alignment vertical="center" wrapText="1"/>
    </xf>
    <xf numFmtId="0" fontId="11" fillId="0" borderId="13" xfId="0" applyFont="1" applyBorder="1" applyAlignment="1">
      <alignment horizontal="center" vertical="center"/>
    </xf>
    <xf numFmtId="0" fontId="2" fillId="36" borderId="46" xfId="0" applyFont="1" applyFill="1" applyBorder="1" applyAlignment="1">
      <alignment horizontal="center" vertical="center"/>
    </xf>
    <xf numFmtId="0" fontId="2" fillId="36" borderId="47" xfId="0" applyFont="1" applyFill="1" applyBorder="1" applyAlignment="1">
      <alignment horizontal="center" vertical="center"/>
    </xf>
    <xf numFmtId="0" fontId="2" fillId="36" borderId="48" xfId="0" applyFont="1" applyFill="1" applyBorder="1" applyAlignment="1">
      <alignment horizontal="center" vertical="center"/>
    </xf>
    <xf numFmtId="0" fontId="2" fillId="36" borderId="49" xfId="0" applyFont="1" applyFill="1" applyBorder="1" applyAlignment="1">
      <alignment horizontal="center" vertical="center"/>
    </xf>
    <xf numFmtId="0" fontId="2" fillId="36" borderId="50" xfId="0" applyFont="1" applyFill="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6" fillId="36" borderId="46" xfId="0" applyFont="1" applyFill="1" applyBorder="1" applyAlignment="1">
      <alignment horizontal="center" vertical="center"/>
    </xf>
    <xf numFmtId="0" fontId="6" fillId="36" borderId="47" xfId="0" applyFont="1" applyFill="1" applyBorder="1" applyAlignment="1">
      <alignment horizontal="center" vertical="center"/>
    </xf>
    <xf numFmtId="0" fontId="6" fillId="36" borderId="50" xfId="0" applyFont="1" applyFill="1" applyBorder="1" applyAlignment="1">
      <alignment horizontal="center" vertical="center"/>
    </xf>
    <xf numFmtId="0" fontId="6" fillId="0" borderId="52" xfId="0" applyFont="1" applyBorder="1" applyAlignment="1">
      <alignment vertical="center"/>
    </xf>
    <xf numFmtId="0" fontId="6" fillId="26" borderId="15" xfId="0" applyFont="1" applyFill="1" applyBorder="1" applyAlignment="1">
      <alignment horizontal="center" vertical="center"/>
    </xf>
    <xf numFmtId="0" fontId="6" fillId="26" borderId="17" xfId="0" applyFont="1" applyFill="1" applyBorder="1" applyAlignment="1">
      <alignment horizontal="center" vertical="center"/>
    </xf>
    <xf numFmtId="0" fontId="2" fillId="34" borderId="15" xfId="0" applyFont="1" applyFill="1" applyBorder="1" applyAlignment="1">
      <alignment horizontal="center" vertical="center"/>
    </xf>
    <xf numFmtId="164" fontId="2" fillId="33" borderId="53" xfId="0" applyNumberFormat="1" applyFont="1" applyFill="1" applyBorder="1" applyAlignment="1">
      <alignment horizontal="center" vertical="center"/>
    </xf>
    <xf numFmtId="0" fontId="2" fillId="34" borderId="54" xfId="0" applyFont="1" applyFill="1" applyBorder="1" applyAlignment="1">
      <alignment horizontal="center" vertical="center"/>
    </xf>
    <xf numFmtId="0" fontId="2" fillId="0" borderId="55" xfId="0" applyFont="1" applyBorder="1" applyAlignment="1">
      <alignment horizontal="center" vertical="center"/>
    </xf>
    <xf numFmtId="0" fontId="2" fillId="0" borderId="55" xfId="0" applyFont="1" applyBorder="1" applyAlignment="1">
      <alignment horizontal="center" vertical="center" wrapText="1"/>
    </xf>
    <xf numFmtId="0" fontId="2" fillId="37" borderId="17" xfId="0" applyFont="1" applyFill="1" applyBorder="1" applyAlignment="1">
      <alignment horizontal="center" vertical="center"/>
    </xf>
    <xf numFmtId="0" fontId="2" fillId="37" borderId="15" xfId="0" applyFont="1" applyFill="1" applyBorder="1" applyAlignment="1">
      <alignment horizontal="center" vertical="center"/>
    </xf>
    <xf numFmtId="0" fontId="2" fillId="37" borderId="16" xfId="0" applyFont="1" applyFill="1" applyBorder="1" applyAlignment="1">
      <alignment horizontal="center" vertical="center"/>
    </xf>
    <xf numFmtId="0" fontId="2" fillId="38" borderId="17" xfId="0" applyFont="1" applyFill="1" applyBorder="1" applyAlignment="1">
      <alignment horizontal="center" vertical="center"/>
    </xf>
    <xf numFmtId="0" fontId="2" fillId="38" borderId="15" xfId="0" applyFont="1" applyFill="1" applyBorder="1" applyAlignment="1">
      <alignment horizontal="center" vertical="center"/>
    </xf>
    <xf numFmtId="0" fontId="2" fillId="36" borderId="52" xfId="0" applyFont="1" applyFill="1" applyBorder="1" applyAlignment="1">
      <alignment horizontal="center" vertical="center"/>
    </xf>
    <xf numFmtId="0" fontId="2" fillId="39" borderId="17" xfId="0" applyFont="1" applyFill="1" applyBorder="1" applyAlignment="1">
      <alignment horizontal="center" vertical="center"/>
    </xf>
    <xf numFmtId="0" fontId="2" fillId="39" borderId="15" xfId="0" applyFont="1" applyFill="1" applyBorder="1" applyAlignment="1">
      <alignment horizontal="center" vertical="center"/>
    </xf>
    <xf numFmtId="0" fontId="2" fillId="39" borderId="16" xfId="0" applyFont="1" applyFill="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37" borderId="17" xfId="0" applyFont="1" applyFill="1" applyBorder="1" applyAlignment="1">
      <alignment horizontal="center" vertical="center"/>
    </xf>
    <xf numFmtId="0" fontId="6" fillId="37" borderId="15" xfId="0" applyFont="1" applyFill="1" applyBorder="1" applyAlignment="1">
      <alignment horizontal="center" vertical="center"/>
    </xf>
    <xf numFmtId="0" fontId="6" fillId="37" borderId="16" xfId="0" applyFont="1" applyFill="1" applyBorder="1" applyAlignment="1">
      <alignment horizontal="center" vertical="center"/>
    </xf>
    <xf numFmtId="0" fontId="14" fillId="0" borderId="13" xfId="0" applyFont="1" applyBorder="1" applyAlignment="1">
      <alignment vertical="center"/>
    </xf>
    <xf numFmtId="0" fontId="14" fillId="0" borderId="56" xfId="0" applyFont="1" applyBorder="1" applyAlignment="1">
      <alignment horizontal="left" vertical="center"/>
    </xf>
    <xf numFmtId="0" fontId="6" fillId="0" borderId="37" xfId="0" applyFont="1" applyBorder="1" applyAlignment="1">
      <alignment horizontal="center" vertical="center"/>
    </xf>
    <xf numFmtId="0" fontId="2" fillId="36" borderId="17" xfId="0" applyFont="1" applyFill="1" applyBorder="1" applyAlignment="1">
      <alignment horizontal="center" vertical="center"/>
    </xf>
    <xf numFmtId="0" fontId="2" fillId="36" borderId="15" xfId="0" applyFont="1" applyFill="1" applyBorder="1" applyAlignment="1">
      <alignment horizontal="center" vertical="center"/>
    </xf>
    <xf numFmtId="0" fontId="7" fillId="0" borderId="0" xfId="0" applyFont="1"/>
    <xf numFmtId="0" fontId="3" fillId="0" borderId="0" xfId="0" applyFont="1" applyAlignment="1">
      <alignment wrapText="1"/>
    </xf>
    <xf numFmtId="164" fontId="3" fillId="0" borderId="0" xfId="0" applyNumberFormat="1" applyFont="1" applyAlignment="1">
      <alignment horizontal="center" vertical="center"/>
    </xf>
    <xf numFmtId="0" fontId="3" fillId="0" borderId="13" xfId="0" applyFont="1" applyBorder="1"/>
    <xf numFmtId="0" fontId="2" fillId="0" borderId="0" xfId="0" applyFont="1"/>
    <xf numFmtId="0" fontId="2" fillId="0" borderId="0" xfId="0" applyFont="1" applyAlignment="1">
      <alignment wrapText="1"/>
    </xf>
    <xf numFmtId="0" fontId="8" fillId="0" borderId="0" xfId="0" applyFont="1" applyAlignment="1">
      <alignment horizontal="center" vertical="center"/>
    </xf>
    <xf numFmtId="0" fontId="3" fillId="0" borderId="0" xfId="0" applyFont="1" applyAlignment="1">
      <alignment horizontal="center" vertical="center"/>
    </xf>
    <xf numFmtId="0" fontId="5" fillId="40" borderId="15" xfId="0" applyFont="1" applyFill="1" applyBorder="1" applyAlignment="1">
      <alignment horizontal="center" vertical="center"/>
    </xf>
    <xf numFmtId="0" fontId="6" fillId="27" borderId="17" xfId="0" applyFont="1" applyFill="1" applyBorder="1" applyAlignment="1">
      <alignment horizontal="center" vertical="center"/>
    </xf>
    <xf numFmtId="0" fontId="6" fillId="27" borderId="15" xfId="0" applyFont="1" applyFill="1" applyBorder="1" applyAlignment="1">
      <alignment horizontal="center" vertical="center"/>
    </xf>
    <xf numFmtId="0" fontId="6" fillId="34" borderId="39" xfId="0" applyFont="1" applyFill="1" applyBorder="1" applyAlignment="1">
      <alignment horizontal="center" vertical="center"/>
    </xf>
    <xf numFmtId="0" fontId="6" fillId="34" borderId="42" xfId="0" applyFont="1" applyFill="1" applyBorder="1" applyAlignment="1">
      <alignment horizontal="center" vertical="center"/>
    </xf>
    <xf numFmtId="0" fontId="6" fillId="34" borderId="26" xfId="0" applyFont="1" applyFill="1" applyBorder="1" applyAlignment="1">
      <alignment horizontal="center" vertical="center" wrapText="1"/>
    </xf>
    <xf numFmtId="0" fontId="6" fillId="34" borderId="26" xfId="0" applyFont="1" applyFill="1" applyBorder="1" applyAlignment="1">
      <alignment horizontal="center" vertical="center"/>
    </xf>
    <xf numFmtId="0" fontId="6" fillId="34" borderId="56" xfId="0" applyFont="1" applyFill="1" applyBorder="1" applyAlignment="1">
      <alignment horizontal="center" vertical="center"/>
    </xf>
    <xf numFmtId="0" fontId="2" fillId="29" borderId="19" xfId="0" applyFont="1" applyFill="1" applyBorder="1" applyAlignment="1">
      <alignment horizontal="center" vertical="center"/>
    </xf>
    <xf numFmtId="0" fontId="2" fillId="39" borderId="19" xfId="0" applyFont="1" applyFill="1" applyBorder="1" applyAlignment="1">
      <alignment horizontal="center" vertical="center"/>
    </xf>
    <xf numFmtId="0" fontId="2" fillId="24" borderId="19" xfId="0" applyFont="1" applyFill="1" applyBorder="1" applyAlignment="1">
      <alignment horizontal="center" vertical="center"/>
    </xf>
    <xf numFmtId="0" fontId="5" fillId="30" borderId="19" xfId="0" applyFont="1" applyFill="1" applyBorder="1" applyAlignment="1">
      <alignment horizontal="center" vertical="center"/>
    </xf>
    <xf numFmtId="0" fontId="2" fillId="36" borderId="57" xfId="0" applyFont="1" applyFill="1" applyBorder="1" applyAlignment="1">
      <alignment horizontal="center" vertical="center"/>
    </xf>
    <xf numFmtId="0" fontId="2" fillId="25" borderId="58" xfId="0" applyFont="1" applyFill="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center" vertical="center" wrapText="1"/>
    </xf>
    <xf numFmtId="0" fontId="2" fillId="25" borderId="60" xfId="0" applyFont="1" applyFill="1" applyBorder="1" applyAlignment="1">
      <alignment horizontal="center" vertical="center"/>
    </xf>
    <xf numFmtId="0" fontId="2" fillId="0" borderId="61" xfId="0" applyFont="1" applyBorder="1" applyAlignment="1">
      <alignment horizontal="center" vertical="center"/>
    </xf>
    <xf numFmtId="0" fontId="2" fillId="0" borderId="61" xfId="0" applyFont="1" applyBorder="1" applyAlignment="1">
      <alignment horizontal="center" vertical="center" wrapText="1"/>
    </xf>
    <xf numFmtId="0" fontId="3" fillId="0" borderId="25" xfId="0" applyFont="1" applyBorder="1" applyAlignment="1">
      <alignment horizontal="left" vertical="center"/>
    </xf>
    <xf numFmtId="0" fontId="2" fillId="25" borderId="10" xfId="0" applyFont="1" applyFill="1" applyBorder="1" applyAlignment="1">
      <alignment horizontal="center" vertical="center"/>
    </xf>
    <xf numFmtId="0" fontId="2" fillId="41" borderId="15" xfId="0" applyFont="1" applyFill="1" applyBorder="1" applyAlignment="1">
      <alignment horizontal="center" vertical="center"/>
    </xf>
    <xf numFmtId="0" fontId="13" fillId="0" borderId="0" xfId="0" applyFont="1" applyAlignment="1">
      <alignment horizontal="center" vertical="center" wrapText="1"/>
    </xf>
    <xf numFmtId="0" fontId="13" fillId="0" borderId="10"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23" xfId="0" applyFont="1" applyBorder="1" applyAlignment="1">
      <alignment vertical="center"/>
    </xf>
    <xf numFmtId="0" fontId="6" fillId="36" borderId="49" xfId="0" applyFont="1" applyFill="1" applyBorder="1" applyAlignment="1">
      <alignment horizontal="center" vertical="center"/>
    </xf>
    <xf numFmtId="0" fontId="6" fillId="0" borderId="59"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25" borderId="34" xfId="0" applyFont="1" applyFill="1" applyBorder="1" applyAlignment="1">
      <alignment horizontal="center" vertical="center" wrapText="1"/>
    </xf>
    <xf numFmtId="0" fontId="2" fillId="26" borderId="19" xfId="0" applyFont="1" applyFill="1" applyBorder="1" applyAlignment="1">
      <alignment horizontal="center" vertical="center"/>
    </xf>
    <xf numFmtId="0" fontId="6" fillId="28" borderId="58" xfId="0" applyFont="1" applyFill="1" applyBorder="1" applyAlignment="1">
      <alignment horizontal="center" vertical="center"/>
    </xf>
    <xf numFmtId="0" fontId="6" fillId="0" borderId="59" xfId="0" applyFont="1" applyBorder="1" applyAlignment="1">
      <alignment horizontal="center" vertical="center" wrapText="1"/>
    </xf>
    <xf numFmtId="0" fontId="6" fillId="36" borderId="57" xfId="0" applyFont="1" applyFill="1" applyBorder="1" applyAlignment="1">
      <alignment horizontal="center" vertical="center"/>
    </xf>
    <xf numFmtId="0" fontId="6" fillId="41" borderId="40" xfId="0" applyFont="1" applyFill="1" applyBorder="1" applyAlignment="1">
      <alignment horizontal="center" vertical="center"/>
    </xf>
    <xf numFmtId="0" fontId="2" fillId="34" borderId="42" xfId="0" applyFont="1" applyFill="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horizontal="center" vertical="center" wrapText="1"/>
    </xf>
    <xf numFmtId="0" fontId="2" fillId="37" borderId="19" xfId="0" applyFont="1" applyFill="1" applyBorder="1" applyAlignment="1">
      <alignment horizontal="center" vertical="center"/>
    </xf>
    <xf numFmtId="0" fontId="2" fillId="32" borderId="18" xfId="0" applyFont="1" applyFill="1" applyBorder="1" applyAlignment="1">
      <alignment horizontal="center" vertical="center"/>
    </xf>
    <xf numFmtId="0" fontId="2" fillId="32" borderId="20" xfId="0" applyFont="1" applyFill="1" applyBorder="1" applyAlignment="1">
      <alignment horizontal="center" vertical="center"/>
    </xf>
    <xf numFmtId="0" fontId="2" fillId="32" borderId="59" xfId="0" applyFont="1" applyFill="1" applyBorder="1" applyAlignment="1">
      <alignment horizontal="center" vertical="center"/>
    </xf>
    <xf numFmtId="0" fontId="2" fillId="32" borderId="21" xfId="0" applyFont="1" applyFill="1" applyBorder="1" applyAlignment="1">
      <alignment horizontal="center" vertical="center"/>
    </xf>
    <xf numFmtId="0" fontId="2" fillId="32" borderId="61" xfId="0" applyFont="1" applyFill="1" applyBorder="1" applyAlignment="1">
      <alignment horizontal="center" vertical="center"/>
    </xf>
    <xf numFmtId="0" fontId="2" fillId="32" borderId="55" xfId="0" applyFont="1" applyFill="1" applyBorder="1" applyAlignment="1">
      <alignment horizontal="center" vertical="center"/>
    </xf>
    <xf numFmtId="164" fontId="2" fillId="0" borderId="62" xfId="0" applyNumberFormat="1" applyFont="1" applyBorder="1" applyAlignment="1">
      <alignment horizontal="center" vertical="center"/>
    </xf>
    <xf numFmtId="0" fontId="2" fillId="32" borderId="63" xfId="0" applyFont="1" applyFill="1" applyBorder="1" applyAlignment="1">
      <alignment horizontal="center" vertical="center"/>
    </xf>
    <xf numFmtId="0" fontId="0" fillId="32" borderId="10" xfId="0" applyFill="1" applyBorder="1" applyAlignment="1">
      <alignment horizontal="center" vertical="center"/>
    </xf>
    <xf numFmtId="0" fontId="33" fillId="0" borderId="0" xfId="0" applyFont="1"/>
    <xf numFmtId="0" fontId="14" fillId="0" borderId="0" xfId="0" applyFont="1"/>
    <xf numFmtId="0" fontId="6" fillId="36" borderId="48" xfId="0" applyFont="1" applyFill="1" applyBorder="1" applyAlignment="1">
      <alignment horizontal="center" vertical="center"/>
    </xf>
    <xf numFmtId="0" fontId="6" fillId="0" borderId="51" xfId="0" applyFont="1" applyBorder="1" applyAlignment="1">
      <alignment horizontal="center" vertical="center"/>
    </xf>
    <xf numFmtId="0" fontId="6" fillId="36" borderId="52" xfId="0" applyFont="1" applyFill="1" applyBorder="1" applyAlignment="1">
      <alignment horizontal="center" vertical="center"/>
    </xf>
    <xf numFmtId="0" fontId="6" fillId="0" borderId="51" xfId="0" applyFont="1" applyBorder="1" applyAlignment="1">
      <alignment vertical="center"/>
    </xf>
    <xf numFmtId="0" fontId="6" fillId="0" borderId="47" xfId="0" applyFont="1" applyBorder="1" applyAlignment="1">
      <alignment horizontal="center" vertical="center"/>
    </xf>
    <xf numFmtId="0" fontId="6" fillId="36" borderId="17" xfId="0" applyFont="1" applyFill="1" applyBorder="1" applyAlignment="1">
      <alignment horizontal="center" vertical="center"/>
    </xf>
    <xf numFmtId="0" fontId="34" fillId="36" borderId="15" xfId="0" applyFont="1" applyFill="1" applyBorder="1" applyAlignment="1">
      <alignment horizontal="center" vertical="center"/>
    </xf>
    <xf numFmtId="0" fontId="6" fillId="36" borderId="15" xfId="0" applyFont="1" applyFill="1" applyBorder="1" applyAlignment="1">
      <alignment horizontal="center" vertical="center"/>
    </xf>
    <xf numFmtId="0" fontId="6" fillId="0" borderId="49" xfId="0" applyFont="1" applyBorder="1" applyAlignment="1">
      <alignment horizontal="center" vertical="center"/>
    </xf>
    <xf numFmtId="0" fontId="34" fillId="0" borderId="0" xfId="0" applyFont="1" applyAlignment="1">
      <alignment horizontal="center" vertical="center"/>
    </xf>
    <xf numFmtId="0" fontId="2" fillId="25" borderId="54" xfId="0" applyFont="1" applyFill="1" applyBorder="1" applyAlignment="1">
      <alignment horizontal="center" vertical="center"/>
    </xf>
    <xf numFmtId="0" fontId="2" fillId="36" borderId="64" xfId="0" applyFont="1" applyFill="1" applyBorder="1" applyAlignment="1">
      <alignment horizontal="center" vertical="center" wrapText="1"/>
    </xf>
    <xf numFmtId="0" fontId="6" fillId="36" borderId="31" xfId="0" applyFont="1" applyFill="1" applyBorder="1" applyAlignment="1">
      <alignment horizontal="center" vertical="center"/>
    </xf>
    <xf numFmtId="164" fontId="2" fillId="33" borderId="0" xfId="0" applyNumberFormat="1" applyFont="1" applyFill="1" applyAlignment="1">
      <alignment horizontal="center" vertical="center" wrapText="1"/>
    </xf>
    <xf numFmtId="164" fontId="2" fillId="33" borderId="0" xfId="0" applyNumberFormat="1" applyFont="1" applyFill="1" applyAlignment="1">
      <alignment horizontal="center" vertical="center"/>
    </xf>
    <xf numFmtId="165" fontId="2" fillId="0" borderId="0" xfId="0" applyNumberFormat="1" applyFont="1" applyAlignment="1">
      <alignment horizontal="center" vertical="center"/>
    </xf>
    <xf numFmtId="0" fontId="5" fillId="42" borderId="17" xfId="0" applyFont="1" applyFill="1" applyBorder="1" applyAlignment="1">
      <alignment horizontal="center" vertical="center"/>
    </xf>
    <xf numFmtId="0" fontId="5" fillId="43" borderId="15" xfId="0" applyFont="1" applyFill="1" applyBorder="1" applyAlignment="1">
      <alignment horizontal="center" vertical="center"/>
    </xf>
    <xf numFmtId="0" fontId="5" fillId="42" borderId="15" xfId="0" applyFont="1" applyFill="1" applyBorder="1" applyAlignment="1">
      <alignment horizontal="center" vertical="center"/>
    </xf>
    <xf numFmtId="0" fontId="6" fillId="41" borderId="17" xfId="0" applyFont="1" applyFill="1" applyBorder="1" applyAlignment="1">
      <alignment horizontal="center" vertical="center"/>
    </xf>
    <xf numFmtId="0" fontId="6" fillId="44" borderId="15" xfId="0" applyFont="1" applyFill="1" applyBorder="1" applyAlignment="1">
      <alignment horizontal="center" vertical="center"/>
    </xf>
    <xf numFmtId="0" fontId="6" fillId="41" borderId="15" xfId="0" applyFont="1" applyFill="1" applyBorder="1" applyAlignment="1">
      <alignment horizontal="center" vertical="center"/>
    </xf>
    <xf numFmtId="0" fontId="2" fillId="45" borderId="15" xfId="0" applyFont="1" applyFill="1" applyBorder="1" applyAlignment="1">
      <alignment horizontal="center" vertical="center"/>
    </xf>
    <xf numFmtId="0" fontId="15" fillId="45" borderId="65" xfId="0" applyFont="1" applyFill="1" applyBorder="1" applyAlignment="1">
      <alignment horizontal="center" vertical="center" wrapText="1"/>
    </xf>
    <xf numFmtId="0" fontId="2" fillId="32" borderId="16" xfId="0" applyFont="1" applyFill="1" applyBorder="1" applyAlignment="1">
      <alignment horizontal="center" vertical="center"/>
    </xf>
    <xf numFmtId="0" fontId="2" fillId="36" borderId="51" xfId="0" applyFont="1" applyFill="1" applyBorder="1" applyAlignment="1">
      <alignment horizontal="center" vertical="center"/>
    </xf>
    <xf numFmtId="0" fontId="6" fillId="36" borderId="51" xfId="0" applyFont="1" applyFill="1" applyBorder="1" applyAlignment="1">
      <alignment horizontal="center" vertical="center"/>
    </xf>
    <xf numFmtId="0" fontId="2" fillId="36" borderId="54" xfId="0" applyFont="1" applyFill="1" applyBorder="1" applyAlignment="1">
      <alignment horizontal="center" vertical="center"/>
    </xf>
    <xf numFmtId="0" fontId="6" fillId="36" borderId="54" xfId="0" applyFont="1" applyFill="1" applyBorder="1" applyAlignment="1">
      <alignment horizontal="center" vertical="center"/>
    </xf>
    <xf numFmtId="0" fontId="2" fillId="45" borderId="16" xfId="0" applyFont="1" applyFill="1" applyBorder="1" applyAlignment="1">
      <alignment horizontal="center" vertical="center"/>
    </xf>
    <xf numFmtId="0" fontId="2" fillId="45" borderId="58" xfId="0" applyFont="1" applyFill="1" applyBorder="1" applyAlignment="1">
      <alignment horizontal="center" vertical="center"/>
    </xf>
    <xf numFmtId="0" fontId="2" fillId="46" borderId="15" xfId="0" applyFont="1" applyFill="1" applyBorder="1" applyAlignment="1">
      <alignment horizontal="center" vertical="center"/>
    </xf>
    <xf numFmtId="0" fontId="2" fillId="0" borderId="10" xfId="0" applyFont="1" applyBorder="1" applyAlignment="1">
      <alignment horizontal="center"/>
    </xf>
    <xf numFmtId="0" fontId="2" fillId="46" borderId="17" xfId="0" applyFont="1" applyFill="1" applyBorder="1" applyAlignment="1">
      <alignment horizontal="center" vertical="center"/>
    </xf>
    <xf numFmtId="0" fontId="2" fillId="46" borderId="16" xfId="0" applyFont="1" applyFill="1" applyBorder="1" applyAlignment="1">
      <alignment horizontal="center" vertical="center"/>
    </xf>
    <xf numFmtId="0" fontId="2" fillId="46" borderId="19" xfId="0" applyFont="1" applyFill="1" applyBorder="1" applyAlignment="1">
      <alignment horizontal="center" vertical="center"/>
    </xf>
    <xf numFmtId="164" fontId="2" fillId="0" borderId="25" xfId="0" applyNumberFormat="1" applyFont="1" applyBorder="1" applyAlignment="1">
      <alignment horizontal="center" vertical="center"/>
    </xf>
    <xf numFmtId="0" fontId="2" fillId="36" borderId="58" xfId="0" applyFont="1" applyFill="1" applyBorder="1" applyAlignment="1">
      <alignment horizontal="center" vertical="center"/>
    </xf>
    <xf numFmtId="0" fontId="6" fillId="36" borderId="58" xfId="0" applyFont="1" applyFill="1" applyBorder="1" applyAlignment="1">
      <alignment horizontal="center" vertical="center"/>
    </xf>
    <xf numFmtId="0" fontId="3" fillId="0" borderId="23" xfId="0" applyFont="1" applyBorder="1"/>
    <xf numFmtId="0" fontId="6" fillId="28" borderId="10" xfId="0" applyFont="1" applyFill="1" applyBorder="1" applyAlignment="1">
      <alignment horizontal="center" vertical="center"/>
    </xf>
    <xf numFmtId="0" fontId="2" fillId="47" borderId="17" xfId="0" applyFont="1" applyFill="1" applyBorder="1" applyAlignment="1">
      <alignment horizontal="center" vertical="center"/>
    </xf>
    <xf numFmtId="0" fontId="2" fillId="47" borderId="15" xfId="0" applyFont="1" applyFill="1" applyBorder="1" applyAlignment="1">
      <alignment horizontal="center" vertical="center"/>
    </xf>
    <xf numFmtId="0" fontId="2" fillId="47" borderId="16" xfId="0" applyFont="1" applyFill="1" applyBorder="1" applyAlignment="1">
      <alignment horizontal="center" vertical="center"/>
    </xf>
    <xf numFmtId="0" fontId="2" fillId="47" borderId="19" xfId="0" applyFont="1" applyFill="1" applyBorder="1" applyAlignment="1">
      <alignment horizontal="center" vertical="center"/>
    </xf>
    <xf numFmtId="0" fontId="2" fillId="47" borderId="28" xfId="0" applyFont="1" applyFill="1" applyBorder="1" applyAlignment="1">
      <alignment horizontal="center" vertical="center"/>
    </xf>
    <xf numFmtId="0" fontId="2" fillId="47" borderId="10" xfId="0" applyFont="1" applyFill="1" applyBorder="1" applyAlignment="1">
      <alignment horizontal="center" vertical="center"/>
    </xf>
    <xf numFmtId="164" fontId="2" fillId="33" borderId="10" xfId="0" applyNumberFormat="1" applyFont="1" applyFill="1" applyBorder="1" applyAlignment="1">
      <alignment horizontal="center" vertical="center"/>
    </xf>
    <xf numFmtId="0" fontId="2" fillId="47" borderId="68" xfId="0" applyFont="1" applyFill="1" applyBorder="1" applyAlignment="1">
      <alignment horizontal="center" vertical="center"/>
    </xf>
    <xf numFmtId="0" fontId="2" fillId="0" borderId="68" xfId="0" applyFont="1" applyBorder="1" applyAlignment="1">
      <alignment horizontal="center" vertical="center"/>
    </xf>
    <xf numFmtId="0" fontId="2" fillId="32" borderId="68" xfId="0" applyFont="1" applyFill="1" applyBorder="1" applyAlignment="1">
      <alignment horizontal="center" vertical="center"/>
    </xf>
    <xf numFmtId="164" fontId="2" fillId="33" borderId="68" xfId="0" applyNumberFormat="1" applyFont="1" applyFill="1" applyBorder="1" applyAlignment="1">
      <alignment horizontal="center" vertical="center"/>
    </xf>
    <xf numFmtId="0" fontId="2" fillId="47" borderId="20" xfId="0" applyFont="1" applyFill="1" applyBorder="1" applyAlignment="1">
      <alignment horizontal="center" vertical="center"/>
    </xf>
    <xf numFmtId="164" fontId="2" fillId="33" borderId="20" xfId="0" applyNumberFormat="1" applyFont="1" applyFill="1" applyBorder="1" applyAlignment="1">
      <alignment horizontal="center" vertical="center"/>
    </xf>
    <xf numFmtId="0" fontId="0" fillId="0" borderId="61" xfId="0" applyBorder="1" applyAlignment="1">
      <alignment vertical="center"/>
    </xf>
    <xf numFmtId="49" fontId="8" fillId="0" borderId="0" xfId="0" applyNumberFormat="1" applyFont="1"/>
    <xf numFmtId="49" fontId="3" fillId="0" borderId="0" xfId="0" applyNumberFormat="1" applyFont="1"/>
    <xf numFmtId="49" fontId="2" fillId="0" borderId="0" xfId="0" applyNumberFormat="1" applyFont="1"/>
    <xf numFmtId="49" fontId="6" fillId="25" borderId="64"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0" fillId="0" borderId="0" xfId="0" applyNumberFormat="1" applyAlignment="1">
      <alignment horizontal="center" vertical="center"/>
    </xf>
    <xf numFmtId="0" fontId="5" fillId="30" borderId="28" xfId="0" applyFont="1" applyFill="1" applyBorder="1" applyAlignment="1">
      <alignment horizontal="center" vertical="center"/>
    </xf>
    <xf numFmtId="0" fontId="5" fillId="30" borderId="10" xfId="0" applyFont="1" applyFill="1" applyBorder="1" applyAlignment="1">
      <alignment horizontal="center" vertical="center"/>
    </xf>
    <xf numFmtId="0" fontId="9" fillId="41" borderId="0" xfId="0" applyFont="1" applyFill="1" applyAlignment="1">
      <alignment horizontal="center" vertical="center"/>
    </xf>
    <xf numFmtId="0" fontId="2" fillId="0" borderId="0" xfId="0" applyFont="1" applyAlignment="1">
      <alignment horizontal="left" vertical="center"/>
    </xf>
    <xf numFmtId="0" fontId="2" fillId="25" borderId="43" xfId="0" applyFont="1" applyFill="1" applyBorder="1" applyAlignment="1">
      <alignment horizontal="center" vertical="center"/>
    </xf>
    <xf numFmtId="0" fontId="2" fillId="25" borderId="75" xfId="0" applyFont="1" applyFill="1" applyBorder="1" applyAlignment="1">
      <alignment horizontal="center" vertical="center"/>
    </xf>
    <xf numFmtId="0" fontId="2" fillId="0" borderId="0" xfId="0" applyFont="1" applyAlignment="1">
      <alignment horizontal="right" vertical="center"/>
    </xf>
    <xf numFmtId="0" fontId="2" fillId="41" borderId="43" xfId="0" applyFont="1" applyFill="1" applyBorder="1" applyAlignment="1">
      <alignment horizontal="center" vertical="center"/>
    </xf>
    <xf numFmtId="0" fontId="6" fillId="28" borderId="76" xfId="0" applyFont="1" applyFill="1" applyBorder="1" applyAlignment="1">
      <alignment horizontal="center" vertical="center"/>
    </xf>
    <xf numFmtId="0" fontId="5" fillId="0" borderId="24" xfId="0" applyFont="1" applyBorder="1" applyAlignment="1">
      <alignment horizontal="center" vertical="center"/>
    </xf>
    <xf numFmtId="0" fontId="6" fillId="0" borderId="52" xfId="0" applyFont="1" applyBorder="1" applyAlignment="1">
      <alignment horizontal="center" vertical="center"/>
    </xf>
    <xf numFmtId="0" fontId="2" fillId="0" borderId="52" xfId="0" applyFont="1" applyBorder="1" applyAlignment="1">
      <alignment horizontal="center" vertical="center"/>
    </xf>
    <xf numFmtId="0" fontId="5" fillId="48" borderId="15" xfId="0" applyFont="1" applyFill="1" applyBorder="1" applyAlignment="1">
      <alignment horizontal="center" vertical="center"/>
    </xf>
    <xf numFmtId="0" fontId="5" fillId="49" borderId="15" xfId="0" applyFont="1" applyFill="1" applyBorder="1" applyAlignment="1">
      <alignment horizontal="center" vertical="center"/>
    </xf>
    <xf numFmtId="0" fontId="5" fillId="49" borderId="16" xfId="0" applyFont="1" applyFill="1" applyBorder="1" applyAlignment="1">
      <alignment horizontal="center" vertical="center"/>
    </xf>
    <xf numFmtId="0" fontId="35" fillId="50" borderId="34" xfId="0" applyFont="1" applyFill="1" applyBorder="1" applyAlignment="1">
      <alignment horizontal="center" vertical="center" wrapText="1"/>
    </xf>
    <xf numFmtId="0" fontId="35" fillId="37" borderId="34" xfId="0" applyFont="1" applyFill="1" applyBorder="1" applyAlignment="1">
      <alignment horizontal="center" vertical="center" wrapText="1"/>
    </xf>
    <xf numFmtId="0" fontId="36" fillId="48" borderId="34" xfId="0" applyFont="1" applyFill="1" applyBorder="1" applyAlignment="1">
      <alignment horizontal="center" vertical="center" wrapText="1"/>
    </xf>
    <xf numFmtId="0" fontId="36" fillId="49" borderId="34" xfId="0" applyFont="1" applyFill="1" applyBorder="1" applyAlignment="1">
      <alignment horizontal="center" vertical="center" wrapText="1"/>
    </xf>
    <xf numFmtId="0" fontId="35" fillId="31" borderId="34" xfId="0" applyFont="1" applyFill="1" applyBorder="1" applyAlignment="1">
      <alignment horizontal="center" vertical="center" wrapText="1"/>
    </xf>
    <xf numFmtId="0" fontId="2" fillId="39" borderId="18" xfId="0" applyFont="1" applyFill="1" applyBorder="1" applyAlignment="1">
      <alignment horizontal="center" vertical="center"/>
    </xf>
    <xf numFmtId="0" fontId="2" fillId="39" borderId="10" xfId="0" applyFont="1" applyFill="1" applyBorder="1" applyAlignment="1">
      <alignment horizontal="center" vertical="center"/>
    </xf>
    <xf numFmtId="0" fontId="2" fillId="39" borderId="14" xfId="0" applyFont="1" applyFill="1" applyBorder="1" applyAlignment="1">
      <alignment horizontal="center" vertical="center"/>
    </xf>
    <xf numFmtId="0" fontId="2" fillId="39" borderId="0" xfId="0" applyFont="1" applyFill="1" applyAlignment="1">
      <alignment horizontal="center" vertical="center"/>
    </xf>
    <xf numFmtId="0" fontId="2" fillId="39" borderId="20" xfId="0" applyFont="1" applyFill="1" applyBorder="1" applyAlignment="1">
      <alignment horizontal="center" vertical="center"/>
    </xf>
    <xf numFmtId="0" fontId="2" fillId="39" borderId="21" xfId="0" applyFont="1" applyFill="1" applyBorder="1" applyAlignment="1">
      <alignment horizontal="center" vertical="center"/>
    </xf>
    <xf numFmtId="0" fontId="2" fillId="39" borderId="22" xfId="0" applyFont="1" applyFill="1" applyBorder="1" applyAlignment="1">
      <alignment horizontal="center" vertical="center"/>
    </xf>
    <xf numFmtId="0" fontId="2" fillId="39" borderId="68" xfId="0" applyFont="1" applyFill="1" applyBorder="1" applyAlignment="1">
      <alignment horizontal="center" vertical="center"/>
    </xf>
    <xf numFmtId="0" fontId="6" fillId="39" borderId="18" xfId="0" applyFont="1" applyFill="1" applyBorder="1" applyAlignment="1">
      <alignment horizontal="center" vertical="center"/>
    </xf>
    <xf numFmtId="0" fontId="6" fillId="39" borderId="10" xfId="0" applyFont="1" applyFill="1" applyBorder="1" applyAlignment="1">
      <alignment horizontal="center" vertical="center"/>
    </xf>
    <xf numFmtId="0" fontId="6" fillId="39" borderId="59" xfId="0" applyFont="1" applyFill="1" applyBorder="1" applyAlignment="1">
      <alignment horizontal="center" vertical="center"/>
    </xf>
    <xf numFmtId="0" fontId="6" fillId="39" borderId="14" xfId="0" applyFont="1" applyFill="1" applyBorder="1" applyAlignment="1">
      <alignment horizontal="center" vertical="center"/>
    </xf>
    <xf numFmtId="0" fontId="2" fillId="39" borderId="12" xfId="0" applyFont="1" applyFill="1" applyBorder="1" applyAlignment="1">
      <alignment horizontal="center" vertical="center"/>
    </xf>
    <xf numFmtId="0" fontId="2" fillId="39" borderId="27"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63" xfId="0" applyFont="1" applyBorder="1" applyAlignment="1">
      <alignment horizontal="center" vertical="center"/>
    </xf>
    <xf numFmtId="0" fontId="3" fillId="0" borderId="40" xfId="0" applyFont="1" applyBorder="1" applyAlignment="1">
      <alignment vertical="center"/>
    </xf>
    <xf numFmtId="0" fontId="6" fillId="34" borderId="56" xfId="0" applyFont="1" applyFill="1" applyBorder="1" applyAlignment="1">
      <alignment horizontal="center" vertical="center" wrapText="1"/>
    </xf>
    <xf numFmtId="0" fontId="0" fillId="32" borderId="21" xfId="0" applyFill="1" applyBorder="1" applyAlignment="1">
      <alignment horizontal="center" vertical="center"/>
    </xf>
    <xf numFmtId="0" fontId="6" fillId="34" borderId="49" xfId="0" applyFont="1" applyFill="1" applyBorder="1" applyAlignment="1">
      <alignment horizontal="center" vertical="center"/>
    </xf>
    <xf numFmtId="0" fontId="2" fillId="0" borderId="41" xfId="0" applyFont="1" applyBorder="1" applyAlignment="1">
      <alignment vertical="center"/>
    </xf>
    <xf numFmtId="0" fontId="2" fillId="0" borderId="71" xfId="0" applyFont="1" applyBorder="1" applyAlignment="1">
      <alignment horizontal="center" vertical="center"/>
    </xf>
    <xf numFmtId="0" fontId="2" fillId="0" borderId="14" xfId="0" applyFont="1" applyBorder="1" applyAlignment="1">
      <alignment vertical="center"/>
    </xf>
    <xf numFmtId="0" fontId="2" fillId="25" borderId="22" xfId="0" applyFont="1" applyFill="1" applyBorder="1" applyAlignment="1">
      <alignment horizontal="center" vertical="center"/>
    </xf>
    <xf numFmtId="0" fontId="2" fillId="39" borderId="44" xfId="0" applyFont="1" applyFill="1" applyBorder="1" applyAlignment="1">
      <alignment horizontal="center" vertical="center"/>
    </xf>
    <xf numFmtId="0" fontId="2" fillId="0" borderId="69" xfId="0" applyFont="1" applyBorder="1" applyAlignment="1">
      <alignment horizontal="center" vertical="center"/>
    </xf>
    <xf numFmtId="0" fontId="2" fillId="39" borderId="29" xfId="0" applyFont="1" applyFill="1" applyBorder="1" applyAlignment="1">
      <alignment horizontal="center" vertical="center"/>
    </xf>
    <xf numFmtId="0" fontId="2" fillId="0" borderId="67" xfId="0" applyFont="1" applyBorder="1" applyAlignment="1">
      <alignment horizontal="center" vertical="center"/>
    </xf>
    <xf numFmtId="0" fontId="2" fillId="39" borderId="45" xfId="0" applyFont="1" applyFill="1" applyBorder="1" applyAlignment="1">
      <alignment horizontal="center" vertical="center"/>
    </xf>
    <xf numFmtId="164" fontId="2" fillId="33" borderId="12" xfId="0" applyNumberFormat="1" applyFont="1" applyFill="1" applyBorder="1" applyAlignment="1">
      <alignment horizontal="center" vertical="center"/>
    </xf>
    <xf numFmtId="0" fontId="0" fillId="0" borderId="36" xfId="0" applyBorder="1" applyAlignment="1">
      <alignment vertical="center"/>
    </xf>
    <xf numFmtId="0" fontId="0" fillId="0" borderId="51" xfId="0" applyBorder="1" applyAlignment="1">
      <alignment vertical="center"/>
    </xf>
    <xf numFmtId="164" fontId="2" fillId="41" borderId="31" xfId="0" applyNumberFormat="1" applyFont="1" applyFill="1" applyBorder="1" applyAlignment="1">
      <alignment horizontal="center" vertical="center"/>
    </xf>
    <xf numFmtId="164" fontId="2" fillId="41" borderId="30" xfId="0" applyNumberFormat="1" applyFont="1" applyFill="1" applyBorder="1" applyAlignment="1">
      <alignment horizontal="center" vertical="center"/>
    </xf>
    <xf numFmtId="164" fontId="2" fillId="41" borderId="32" xfId="0" applyNumberFormat="1" applyFont="1" applyFill="1" applyBorder="1" applyAlignment="1">
      <alignment horizontal="center" vertical="center"/>
    </xf>
    <xf numFmtId="164" fontId="2" fillId="41" borderId="38" xfId="0" applyNumberFormat="1" applyFont="1" applyFill="1" applyBorder="1" applyAlignment="1">
      <alignment horizontal="center" vertical="center"/>
    </xf>
    <xf numFmtId="164" fontId="2" fillId="41" borderId="36" xfId="0" applyNumberFormat="1" applyFont="1" applyFill="1" applyBorder="1" applyAlignment="1">
      <alignment horizontal="center" vertical="center"/>
    </xf>
    <xf numFmtId="0" fontId="2" fillId="51"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5" fillId="52" borderId="17" xfId="0" applyFont="1" applyFill="1" applyBorder="1" applyAlignment="1">
      <alignment horizontal="center" vertical="center"/>
    </xf>
    <xf numFmtId="0" fontId="5" fillId="52" borderId="15" xfId="0" applyFont="1" applyFill="1" applyBorder="1" applyAlignment="1">
      <alignment horizontal="center" vertical="center"/>
    </xf>
    <xf numFmtId="0" fontId="5" fillId="52" borderId="28" xfId="0" applyFont="1" applyFill="1" applyBorder="1" applyAlignment="1">
      <alignment horizontal="center" vertical="center"/>
    </xf>
    <xf numFmtId="0" fontId="5" fillId="52" borderId="19" xfId="0" applyFont="1" applyFill="1" applyBorder="1" applyAlignment="1">
      <alignment horizontal="center" vertical="center"/>
    </xf>
    <xf numFmtId="0" fontId="0" fillId="0" borderId="10" xfId="0" applyBorder="1" applyAlignment="1">
      <alignment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vertical="center"/>
    </xf>
    <xf numFmtId="0" fontId="2" fillId="53" borderId="10" xfId="0" applyFont="1" applyFill="1" applyBorder="1" applyAlignment="1">
      <alignment horizontal="center" vertical="center"/>
    </xf>
    <xf numFmtId="0" fontId="2" fillId="53" borderId="10" xfId="0" applyFont="1" applyFill="1" applyBorder="1" applyAlignment="1">
      <alignment horizontal="center" vertical="center" wrapText="1"/>
    </xf>
    <xf numFmtId="0" fontId="0" fillId="0" borderId="24" xfId="0" applyBorder="1" applyAlignment="1">
      <alignment vertical="center"/>
    </xf>
    <xf numFmtId="0" fontId="0" fillId="0" borderId="37" xfId="0" applyBorder="1" applyAlignment="1">
      <alignment vertical="center"/>
    </xf>
    <xf numFmtId="0" fontId="2" fillId="0" borderId="73" xfId="0" applyFont="1" applyBorder="1" applyAlignment="1">
      <alignment horizontal="center" vertical="center"/>
    </xf>
    <xf numFmtId="0" fontId="2" fillId="0" borderId="21" xfId="0" applyFont="1" applyBorder="1" applyAlignment="1">
      <alignment vertical="center"/>
    </xf>
    <xf numFmtId="0" fontId="6" fillId="54" borderId="47" xfId="0" applyFont="1" applyFill="1" applyBorder="1" applyAlignment="1">
      <alignment horizontal="center" vertical="center"/>
    </xf>
    <xf numFmtId="0" fontId="6" fillId="54" borderId="48" xfId="0" applyFont="1" applyFill="1" applyBorder="1" applyAlignment="1">
      <alignment horizontal="center" vertical="center"/>
    </xf>
    <xf numFmtId="0" fontId="6" fillId="55" borderId="10" xfId="0" applyFont="1" applyFill="1" applyBorder="1" applyAlignment="1">
      <alignment horizontal="center" vertical="center"/>
    </xf>
    <xf numFmtId="0" fontId="6" fillId="0" borderId="15" xfId="0" applyFont="1" applyBorder="1" applyAlignment="1">
      <alignment horizontal="center" vertical="center"/>
    </xf>
    <xf numFmtId="0" fontId="2" fillId="54" borderId="47" xfId="0" applyFont="1" applyFill="1" applyBorder="1" applyAlignment="1">
      <alignment horizontal="center" vertical="center"/>
    </xf>
    <xf numFmtId="0" fontId="2" fillId="54" borderId="46" xfId="0" applyFont="1" applyFill="1" applyBorder="1" applyAlignment="1">
      <alignment horizontal="center" vertical="center"/>
    </xf>
    <xf numFmtId="0" fontId="2" fillId="54" borderId="49" xfId="0" applyFont="1" applyFill="1" applyBorder="1" applyAlignment="1">
      <alignment horizontal="center" vertical="center"/>
    </xf>
    <xf numFmtId="0" fontId="2" fillId="54" borderId="50" xfId="0" applyFont="1" applyFill="1" applyBorder="1" applyAlignment="1">
      <alignment horizontal="center" vertical="center"/>
    </xf>
    <xf numFmtId="0" fontId="2" fillId="54" borderId="48" xfId="0" applyFont="1" applyFill="1" applyBorder="1" applyAlignment="1">
      <alignment horizontal="center" vertical="center"/>
    </xf>
    <xf numFmtId="0" fontId="2" fillId="25" borderId="27" xfId="0" applyFont="1" applyFill="1" applyBorder="1" applyAlignment="1">
      <alignment horizontal="center" vertical="center"/>
    </xf>
    <xf numFmtId="0" fontId="2" fillId="53" borderId="15" xfId="0" applyFont="1" applyFill="1" applyBorder="1" applyAlignment="1">
      <alignment horizontal="center" vertical="center"/>
    </xf>
    <xf numFmtId="0" fontId="2" fillId="0" borderId="34" xfId="0" applyFont="1" applyBorder="1" applyAlignment="1">
      <alignment horizontal="center" vertical="center"/>
    </xf>
    <xf numFmtId="0" fontId="2" fillId="39" borderId="69" xfId="0" applyFont="1" applyFill="1" applyBorder="1" applyAlignment="1">
      <alignment horizontal="center" vertical="center"/>
    </xf>
    <xf numFmtId="0" fontId="2" fillId="39" borderId="67" xfId="0" applyFont="1" applyFill="1" applyBorder="1" applyAlignment="1">
      <alignment horizontal="center" vertical="center"/>
    </xf>
    <xf numFmtId="0" fontId="2" fillId="39" borderId="70" xfId="0" applyFont="1" applyFill="1" applyBorder="1" applyAlignment="1">
      <alignment horizontal="center" vertical="center"/>
    </xf>
    <xf numFmtId="0" fontId="2" fillId="32" borderId="77" xfId="0" applyFont="1" applyFill="1" applyBorder="1" applyAlignment="1">
      <alignment horizontal="center" vertical="center"/>
    </xf>
    <xf numFmtId="0" fontId="2" fillId="32" borderId="78" xfId="0" applyFont="1" applyFill="1" applyBorder="1" applyAlignment="1">
      <alignment horizontal="center" vertical="center"/>
    </xf>
    <xf numFmtId="0" fontId="2" fillId="39" borderId="71" xfId="0" applyFont="1" applyFill="1" applyBorder="1" applyAlignment="1">
      <alignment horizontal="center" vertical="center"/>
    </xf>
    <xf numFmtId="0" fontId="6" fillId="39" borderId="67" xfId="0" applyFont="1" applyFill="1" applyBorder="1" applyAlignment="1">
      <alignment horizontal="center" vertical="center"/>
    </xf>
    <xf numFmtId="0" fontId="0" fillId="0" borderId="23" xfId="0" applyBorder="1" applyAlignment="1">
      <alignment horizontal="center" vertical="center"/>
    </xf>
    <xf numFmtId="0" fontId="2" fillId="56" borderId="10" xfId="0" applyFont="1" applyFill="1" applyBorder="1" applyAlignment="1">
      <alignment horizontal="center" vertical="center"/>
    </xf>
    <xf numFmtId="164" fontId="2" fillId="33" borderId="24" xfId="0" applyNumberFormat="1" applyFont="1" applyFill="1" applyBorder="1" applyAlignment="1">
      <alignment horizontal="center" vertical="center"/>
    </xf>
    <xf numFmtId="0" fontId="2" fillId="51" borderId="20" xfId="0" applyFont="1" applyFill="1" applyBorder="1" applyAlignment="1">
      <alignment horizontal="center" vertical="center"/>
    </xf>
    <xf numFmtId="0" fontId="2" fillId="54" borderId="52" xfId="0" applyFont="1" applyFill="1" applyBorder="1" applyAlignment="1">
      <alignment horizontal="center" vertical="center"/>
    </xf>
    <xf numFmtId="164" fontId="2" fillId="33" borderId="37" xfId="0" applyNumberFormat="1" applyFont="1" applyFill="1" applyBorder="1" applyAlignment="1">
      <alignment horizontal="center" vertical="center"/>
    </xf>
    <xf numFmtId="0" fontId="2" fillId="0" borderId="79" xfId="0" applyFont="1" applyBorder="1" applyAlignment="1">
      <alignment horizontal="center" vertical="center"/>
    </xf>
    <xf numFmtId="0" fontId="2" fillId="0" borderId="72" xfId="0" applyFont="1" applyBorder="1" applyAlignment="1">
      <alignment horizontal="center" vertical="center"/>
    </xf>
    <xf numFmtId="164" fontId="2" fillId="33" borderId="27" xfId="0" applyNumberFormat="1" applyFont="1" applyFill="1" applyBorder="1" applyAlignment="1">
      <alignment horizontal="center" vertical="center"/>
    </xf>
    <xf numFmtId="0" fontId="0" fillId="0" borderId="27" xfId="0" applyBorder="1" applyAlignment="1">
      <alignment vertical="center"/>
    </xf>
    <xf numFmtId="0" fontId="5" fillId="35" borderId="54" xfId="0" applyFont="1" applyFill="1" applyBorder="1" applyAlignment="1">
      <alignment horizontal="center" vertical="center"/>
    </xf>
    <xf numFmtId="0" fontId="2" fillId="0" borderId="55" xfId="0" applyFont="1" applyBorder="1" applyAlignment="1">
      <alignment vertical="center" wrapText="1"/>
    </xf>
    <xf numFmtId="0" fontId="5" fillId="35" borderId="52" xfId="0" applyFont="1" applyFill="1" applyBorder="1" applyAlignment="1">
      <alignment horizontal="center" vertical="center"/>
    </xf>
    <xf numFmtId="164" fontId="2" fillId="33" borderId="80" xfId="0" applyNumberFormat="1" applyFont="1" applyFill="1" applyBorder="1" applyAlignment="1">
      <alignment horizontal="center" vertical="center"/>
    </xf>
    <xf numFmtId="0" fontId="0" fillId="0" borderId="25" xfId="0" applyBorder="1" applyAlignment="1">
      <alignment horizontal="center" vertical="center"/>
    </xf>
    <xf numFmtId="0" fontId="2" fillId="57" borderId="15" xfId="0" applyFont="1" applyFill="1" applyBorder="1" applyAlignment="1">
      <alignment horizontal="center" vertical="center"/>
    </xf>
    <xf numFmtId="0" fontId="8" fillId="0" borderId="0" xfId="0" applyFont="1" applyAlignment="1">
      <alignment horizontal="center"/>
    </xf>
    <xf numFmtId="0" fontId="3" fillId="0" borderId="0" xfId="0" applyFont="1" applyAlignment="1">
      <alignment horizontal="center"/>
    </xf>
    <xf numFmtId="0" fontId="2" fillId="0" borderId="26" xfId="0" applyFont="1" applyBorder="1" applyAlignment="1">
      <alignment horizontal="center" vertical="center"/>
    </xf>
    <xf numFmtId="0" fontId="0" fillId="0" borderId="10" xfId="0" applyBorder="1" applyAlignment="1">
      <alignmen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wrapText="1"/>
    </xf>
    <xf numFmtId="164" fontId="2" fillId="53" borderId="31" xfId="0" applyNumberFormat="1" applyFont="1" applyFill="1" applyBorder="1" applyAlignment="1">
      <alignment horizontal="center" vertical="center"/>
    </xf>
    <xf numFmtId="0" fontId="2" fillId="36" borderId="31" xfId="0" applyFont="1" applyFill="1" applyBorder="1" applyAlignment="1">
      <alignment horizontal="center" vertical="center" shrinkToFit="1"/>
    </xf>
    <xf numFmtId="0" fontId="2" fillId="0" borderId="0" xfId="0" applyFont="1" applyAlignment="1">
      <alignment horizontal="center" vertical="center" shrinkToFit="1"/>
    </xf>
    <xf numFmtId="0" fontId="2" fillId="36" borderId="32" xfId="0" applyFont="1" applyFill="1" applyBorder="1" applyAlignment="1">
      <alignment horizontal="center" vertical="center" shrinkToFit="1"/>
    </xf>
    <xf numFmtId="0" fontId="0" fillId="0" borderId="0" xfId="0" applyAlignment="1">
      <alignment vertical="center" shrinkToFit="1"/>
    </xf>
    <xf numFmtId="0" fontId="2" fillId="0" borderId="12" xfId="0" applyFont="1" applyBorder="1" applyAlignment="1">
      <alignment horizontal="center" vertical="center" shrinkToFit="1"/>
    </xf>
    <xf numFmtId="0" fontId="2" fillId="0" borderId="0" xfId="0" applyFont="1" applyAlignment="1">
      <alignment vertical="center" shrinkToFit="1"/>
    </xf>
    <xf numFmtId="0" fontId="2" fillId="0" borderId="4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2" xfId="0" applyFont="1" applyBorder="1" applyAlignment="1">
      <alignment vertical="center" shrinkToFit="1"/>
    </xf>
    <xf numFmtId="0" fontId="6" fillId="46" borderId="22" xfId="0" applyFont="1" applyFill="1" applyBorder="1" applyAlignment="1">
      <alignment horizontal="center" vertical="center" shrinkToFit="1"/>
    </xf>
    <xf numFmtId="0" fontId="2" fillId="0" borderId="23" xfId="0" applyFont="1" applyBorder="1" applyAlignment="1">
      <alignment vertical="center" shrinkToFit="1"/>
    </xf>
    <xf numFmtId="166" fontId="8" fillId="0" borderId="0" xfId="0" applyNumberFormat="1" applyFont="1" applyAlignment="1">
      <alignment horizontal="center" vertical="center"/>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2" fillId="53" borderId="0" xfId="0" applyFont="1" applyFill="1"/>
    <xf numFmtId="0" fontId="2" fillId="53" borderId="0" xfId="0" applyFont="1" applyFill="1" applyAlignment="1">
      <alignment horizontal="center"/>
    </xf>
    <xf numFmtId="0" fontId="2" fillId="53" borderId="0" xfId="0" applyFont="1" applyFill="1" applyAlignment="1">
      <alignment horizontal="center" vertical="center"/>
    </xf>
    <xf numFmtId="0" fontId="6" fillId="53" borderId="0" xfId="0" applyFont="1" applyFill="1"/>
    <xf numFmtId="1" fontId="2" fillId="0" borderId="0" xfId="0" applyNumberFormat="1" applyFont="1" applyAlignment="1">
      <alignment horizontal="center" vertical="center"/>
    </xf>
    <xf numFmtId="1" fontId="0" fillId="0" borderId="0" xfId="0" applyNumberFormat="1" applyAlignment="1">
      <alignment horizontal="center" vertical="center"/>
    </xf>
    <xf numFmtId="164" fontId="2" fillId="33" borderId="13" xfId="0" applyNumberFormat="1" applyFont="1" applyFill="1" applyBorder="1" applyAlignment="1">
      <alignment horizontal="center" vertical="center"/>
    </xf>
    <xf numFmtId="0" fontId="2" fillId="36" borderId="43" xfId="0" applyFont="1" applyFill="1" applyBorder="1" applyAlignment="1">
      <alignment horizontal="center" vertical="center"/>
    </xf>
    <xf numFmtId="0" fontId="2" fillId="36" borderId="12" xfId="0" applyFont="1" applyFill="1" applyBorder="1" applyAlignment="1">
      <alignment horizontal="center" vertical="center"/>
    </xf>
    <xf numFmtId="0" fontId="6" fillId="36" borderId="12" xfId="0" applyFont="1" applyFill="1" applyBorder="1" applyAlignment="1">
      <alignment horizontal="center" vertical="center"/>
    </xf>
    <xf numFmtId="0" fontId="2" fillId="36" borderId="24" xfId="0" applyFont="1" applyFill="1" applyBorder="1" applyAlignment="1">
      <alignment horizontal="center" vertical="center"/>
    </xf>
    <xf numFmtId="0" fontId="6" fillId="36" borderId="24" xfId="0" applyFont="1" applyFill="1" applyBorder="1" applyAlignment="1">
      <alignment horizontal="center" vertical="center"/>
    </xf>
    <xf numFmtId="0" fontId="2" fillId="36" borderId="62" xfId="0" applyFont="1" applyFill="1" applyBorder="1" applyAlignment="1">
      <alignment horizontal="center" vertical="center"/>
    </xf>
    <xf numFmtId="0" fontId="2" fillId="36" borderId="75" xfId="0" applyFont="1" applyFill="1" applyBorder="1" applyAlignment="1">
      <alignment horizontal="center" vertical="center"/>
    </xf>
    <xf numFmtId="0" fontId="0" fillId="0" borderId="23" xfId="0" applyBorder="1" applyAlignment="1">
      <alignment vertical="center"/>
    </xf>
    <xf numFmtId="0" fontId="6" fillId="36" borderId="32" xfId="0" applyFont="1" applyFill="1" applyBorder="1" applyAlignment="1">
      <alignment horizontal="center" vertical="center"/>
    </xf>
    <xf numFmtId="0" fontId="2" fillId="39" borderId="10" xfId="0" applyFont="1" applyFill="1" applyBorder="1" applyAlignment="1">
      <alignment horizontal="center" vertical="center" shrinkToFit="1"/>
    </xf>
    <xf numFmtId="0" fontId="2" fillId="25" borderId="81" xfId="0" applyFont="1" applyFill="1" applyBorder="1" applyAlignment="1">
      <alignment horizontal="center" vertical="center" wrapText="1"/>
    </xf>
    <xf numFmtId="0" fontId="6" fillId="0" borderId="0" xfId="0" applyFont="1" applyAlignment="1">
      <alignment vertical="center" shrinkToFit="1"/>
    </xf>
    <xf numFmtId="0" fontId="6" fillId="0" borderId="0" xfId="0" applyFont="1" applyAlignment="1">
      <alignment horizontal="center" vertical="center" shrinkToFit="1"/>
    </xf>
    <xf numFmtId="0" fontId="2" fillId="25" borderId="62" xfId="0" applyFont="1" applyFill="1" applyBorder="1" applyAlignment="1">
      <alignment horizontal="center" vertical="center"/>
    </xf>
    <xf numFmtId="0" fontId="2" fillId="25" borderId="82" xfId="0" applyFont="1" applyFill="1" applyBorder="1" applyAlignment="1">
      <alignment horizontal="center" vertical="center"/>
    </xf>
    <xf numFmtId="0" fontId="2" fillId="25" borderId="76" xfId="0" applyFont="1" applyFill="1" applyBorder="1" applyAlignment="1">
      <alignment horizontal="center" vertical="center"/>
    </xf>
    <xf numFmtId="0" fontId="2" fillId="25" borderId="29" xfId="0" applyFont="1" applyFill="1" applyBorder="1" applyAlignment="1">
      <alignment horizontal="center" vertical="center"/>
    </xf>
    <xf numFmtId="0" fontId="2" fillId="41" borderId="29" xfId="0" applyFont="1" applyFill="1" applyBorder="1" applyAlignment="1">
      <alignment horizontal="center" vertical="center"/>
    </xf>
    <xf numFmtId="0" fontId="6" fillId="41" borderId="75" xfId="0" applyFont="1" applyFill="1" applyBorder="1" applyAlignment="1">
      <alignment horizontal="center" vertical="center"/>
    </xf>
    <xf numFmtId="0" fontId="2" fillId="46" borderId="43" xfId="0" applyFont="1" applyFill="1" applyBorder="1" applyAlignment="1">
      <alignment horizontal="center" vertical="center"/>
    </xf>
    <xf numFmtId="0" fontId="2" fillId="46" borderId="22" xfId="0" applyFont="1" applyFill="1" applyBorder="1" applyAlignment="1">
      <alignment horizontal="center" vertical="center"/>
    </xf>
    <xf numFmtId="0" fontId="2" fillId="41" borderId="22" xfId="0" applyFont="1" applyFill="1" applyBorder="1" applyAlignment="1">
      <alignment horizontal="center" vertical="center"/>
    </xf>
    <xf numFmtId="0" fontId="2" fillId="25" borderId="36" xfId="0" applyFont="1" applyFill="1" applyBorder="1" applyAlignment="1">
      <alignment horizontal="center" vertical="center"/>
    </xf>
    <xf numFmtId="0" fontId="2" fillId="25" borderId="12" xfId="0" applyFont="1" applyFill="1" applyBorder="1" applyAlignment="1">
      <alignment horizontal="center" vertical="center"/>
    </xf>
    <xf numFmtId="0" fontId="2" fillId="25" borderId="23" xfId="0" applyFont="1" applyFill="1" applyBorder="1" applyAlignment="1">
      <alignment horizontal="center" vertical="center"/>
    </xf>
    <xf numFmtId="0" fontId="2" fillId="25" borderId="41" xfId="0" applyFont="1" applyFill="1" applyBorder="1" applyAlignment="1">
      <alignment horizontal="center" vertical="center"/>
    </xf>
    <xf numFmtId="0" fontId="2" fillId="36" borderId="47" xfId="0" applyFont="1" applyFill="1" applyBorder="1" applyAlignment="1">
      <alignment horizontal="center" vertical="center" shrinkToFit="1"/>
    </xf>
    <xf numFmtId="0" fontId="2" fillId="54" borderId="47" xfId="0" applyFont="1" applyFill="1" applyBorder="1" applyAlignment="1">
      <alignment horizontal="center" shrinkToFit="1"/>
    </xf>
    <xf numFmtId="0" fontId="6" fillId="36" borderId="47" xfId="0" applyFont="1" applyFill="1" applyBorder="1" applyAlignment="1">
      <alignment horizontal="center" vertical="center" shrinkToFit="1"/>
    </xf>
    <xf numFmtId="0" fontId="2" fillId="58" borderId="47" xfId="0" applyFont="1" applyFill="1" applyBorder="1" applyAlignment="1">
      <alignment horizontal="center" vertical="center" shrinkToFit="1"/>
    </xf>
    <xf numFmtId="0" fontId="2" fillId="54" borderId="47" xfId="0" applyFont="1" applyFill="1" applyBorder="1" applyAlignment="1">
      <alignment horizontal="center" vertical="center" shrinkToFit="1"/>
    </xf>
    <xf numFmtId="0" fontId="2" fillId="47" borderId="82" xfId="0" applyFont="1" applyFill="1" applyBorder="1" applyAlignment="1">
      <alignment horizontal="center" vertical="center"/>
    </xf>
    <xf numFmtId="0" fontId="2" fillId="47" borderId="43" xfId="0" applyFont="1" applyFill="1" applyBorder="1" applyAlignment="1">
      <alignment horizontal="center" vertical="center"/>
    </xf>
    <xf numFmtId="0" fontId="2" fillId="47" borderId="62" xfId="0" applyFont="1" applyFill="1" applyBorder="1" applyAlignment="1">
      <alignment horizontal="center" vertical="center"/>
    </xf>
    <xf numFmtId="0" fontId="2" fillId="47" borderId="77" xfId="0" applyFont="1" applyFill="1" applyBorder="1" applyAlignment="1">
      <alignment horizontal="center" vertical="center"/>
    </xf>
    <xf numFmtId="0" fontId="2" fillId="47" borderId="29" xfId="0" applyFont="1" applyFill="1" applyBorder="1" applyAlignment="1">
      <alignment horizontal="center" vertical="center"/>
    </xf>
    <xf numFmtId="0" fontId="2" fillId="47" borderId="83" xfId="0" applyFont="1" applyFill="1" applyBorder="1" applyAlignment="1">
      <alignment horizontal="center" vertical="center"/>
    </xf>
    <xf numFmtId="0" fontId="2" fillId="46" borderId="82" xfId="0" applyFont="1" applyFill="1" applyBorder="1" applyAlignment="1">
      <alignment horizontal="center" vertical="center"/>
    </xf>
    <xf numFmtId="0" fontId="2" fillId="46" borderId="75" xfId="0" applyFont="1" applyFill="1" applyBorder="1" applyAlignment="1">
      <alignment horizontal="center" vertical="center"/>
    </xf>
    <xf numFmtId="0" fontId="2" fillId="36" borderId="15" xfId="0" applyFont="1" applyFill="1" applyBorder="1" applyAlignment="1">
      <alignment horizontal="center" vertical="center" shrinkToFit="1"/>
    </xf>
    <xf numFmtId="0" fontId="2" fillId="29" borderId="84" xfId="0" applyFont="1" applyFill="1" applyBorder="1" applyAlignment="1">
      <alignment horizontal="center" vertical="center"/>
    </xf>
    <xf numFmtId="0" fontId="2" fillId="29" borderId="43" xfId="0" applyFont="1" applyFill="1" applyBorder="1" applyAlignment="1">
      <alignment horizontal="center" vertical="center"/>
    </xf>
    <xf numFmtId="0" fontId="2" fillId="29" borderId="75" xfId="0" applyFont="1" applyFill="1" applyBorder="1" applyAlignment="1">
      <alignment horizontal="center" vertical="center"/>
    </xf>
    <xf numFmtId="0" fontId="6" fillId="28" borderId="82" xfId="0" applyFont="1" applyFill="1" applyBorder="1" applyAlignment="1">
      <alignment horizontal="center" vertical="center"/>
    </xf>
    <xf numFmtId="0" fontId="6" fillId="28" borderId="43" xfId="0" applyFont="1" applyFill="1" applyBorder="1" applyAlignment="1">
      <alignment horizontal="center" vertical="center"/>
    </xf>
    <xf numFmtId="0" fontId="6" fillId="28" borderId="29" xfId="0" applyFont="1" applyFill="1" applyBorder="1" applyAlignment="1">
      <alignment horizontal="center" vertical="center"/>
    </xf>
    <xf numFmtId="0" fontId="6" fillId="26" borderId="82" xfId="0" applyFont="1" applyFill="1" applyBorder="1" applyAlignment="1">
      <alignment horizontal="center" vertical="center"/>
    </xf>
    <xf numFmtId="0" fontId="6" fillId="26" borderId="43" xfId="0" applyFont="1" applyFill="1" applyBorder="1" applyAlignment="1">
      <alignment horizontal="center" vertical="center"/>
    </xf>
    <xf numFmtId="0" fontId="6" fillId="55" borderId="43" xfId="0" applyFont="1" applyFill="1" applyBorder="1" applyAlignment="1">
      <alignment horizontal="center" vertical="center"/>
    </xf>
    <xf numFmtId="0" fontId="6" fillId="28" borderId="75" xfId="0" applyFont="1" applyFill="1" applyBorder="1" applyAlignment="1">
      <alignment horizontal="center" vertical="center"/>
    </xf>
    <xf numFmtId="0" fontId="6" fillId="26" borderId="84" xfId="0" applyFont="1" applyFill="1" applyBorder="1" applyAlignment="1">
      <alignment horizontal="center" vertical="center"/>
    </xf>
    <xf numFmtId="0" fontId="6" fillId="26" borderId="75" xfId="0" applyFont="1" applyFill="1" applyBorder="1" applyAlignment="1">
      <alignment horizontal="center" vertical="center"/>
    </xf>
    <xf numFmtId="0" fontId="6" fillId="39" borderId="82" xfId="0" applyFont="1" applyFill="1" applyBorder="1" applyAlignment="1">
      <alignment horizontal="center" vertical="center"/>
    </xf>
    <xf numFmtId="0" fontId="6" fillId="39" borderId="43" xfId="0" applyFont="1" applyFill="1" applyBorder="1" applyAlignment="1">
      <alignment horizontal="center" vertical="center"/>
    </xf>
    <xf numFmtId="0" fontId="6" fillId="39" borderId="75" xfId="0" applyFont="1" applyFill="1" applyBorder="1" applyAlignment="1">
      <alignment horizontal="center" vertical="center"/>
    </xf>
    <xf numFmtId="0" fontId="2" fillId="39" borderId="82" xfId="0" applyFont="1" applyFill="1" applyBorder="1" applyAlignment="1">
      <alignment horizontal="center" vertical="center"/>
    </xf>
    <xf numFmtId="0" fontId="2" fillId="39" borderId="43" xfId="0" applyFont="1" applyFill="1" applyBorder="1" applyAlignment="1">
      <alignment horizontal="center" vertical="center"/>
    </xf>
    <xf numFmtId="0" fontId="2" fillId="39" borderId="84" xfId="0" applyFont="1" applyFill="1" applyBorder="1" applyAlignment="1">
      <alignment horizontal="center" vertical="center"/>
    </xf>
    <xf numFmtId="0" fontId="2" fillId="39" borderId="75" xfId="0" applyFont="1" applyFill="1" applyBorder="1" applyAlignment="1">
      <alignment horizontal="center" vertical="center"/>
    </xf>
    <xf numFmtId="0" fontId="2" fillId="24" borderId="82" xfId="0" applyFont="1" applyFill="1" applyBorder="1" applyAlignment="1">
      <alignment horizontal="center" vertical="center"/>
    </xf>
    <xf numFmtId="0" fontId="2" fillId="24" borderId="43" xfId="0" applyFont="1" applyFill="1" applyBorder="1" applyAlignment="1">
      <alignment horizontal="center" vertical="center"/>
    </xf>
    <xf numFmtId="0" fontId="2" fillId="24" borderId="75" xfId="0" applyFont="1" applyFill="1" applyBorder="1" applyAlignment="1">
      <alignment horizontal="center" vertical="center"/>
    </xf>
    <xf numFmtId="0" fontId="2" fillId="24" borderId="84" xfId="0" applyFont="1" applyFill="1" applyBorder="1" applyAlignment="1">
      <alignment horizontal="center" vertical="center"/>
    </xf>
    <xf numFmtId="0" fontId="2" fillId="34" borderId="85" xfId="0" applyFont="1" applyFill="1" applyBorder="1" applyAlignment="1">
      <alignment horizontal="center" vertical="center"/>
    </xf>
    <xf numFmtId="0" fontId="2" fillId="34" borderId="43" xfId="0" applyFont="1" applyFill="1" applyBorder="1" applyAlignment="1">
      <alignment horizontal="center" vertical="center"/>
    </xf>
    <xf numFmtId="0" fontId="2" fillId="34" borderId="75" xfId="0" applyFont="1" applyFill="1" applyBorder="1" applyAlignment="1">
      <alignment horizontal="center" vertical="center"/>
    </xf>
    <xf numFmtId="0" fontId="2" fillId="34" borderId="82" xfId="0" applyFont="1" applyFill="1" applyBorder="1" applyAlignment="1">
      <alignment horizontal="center" vertical="center"/>
    </xf>
    <xf numFmtId="0" fontId="5" fillId="30" borderId="43" xfId="0" applyFont="1" applyFill="1" applyBorder="1" applyAlignment="1">
      <alignment horizontal="center" vertical="center"/>
    </xf>
    <xf numFmtId="0" fontId="5" fillId="30" borderId="62" xfId="0" applyFont="1" applyFill="1" applyBorder="1" applyAlignment="1">
      <alignment horizontal="center" vertical="center"/>
    </xf>
    <xf numFmtId="0" fontId="5" fillId="30" borderId="29" xfId="0" applyFont="1" applyFill="1" applyBorder="1" applyAlignment="1">
      <alignment horizontal="center" vertical="center"/>
    </xf>
    <xf numFmtId="0" fontId="5" fillId="52" borderId="82" xfId="0" applyFont="1" applyFill="1" applyBorder="1" applyAlignment="1">
      <alignment horizontal="center" vertical="center"/>
    </xf>
    <xf numFmtId="0" fontId="5" fillId="52" borderId="43" xfId="0" applyFont="1" applyFill="1" applyBorder="1" applyAlignment="1">
      <alignment horizontal="center" vertical="center"/>
    </xf>
    <xf numFmtId="0" fontId="5" fillId="52" borderId="62" xfId="0" applyFont="1" applyFill="1" applyBorder="1" applyAlignment="1">
      <alignment horizontal="center" vertical="center"/>
    </xf>
    <xf numFmtId="0" fontId="5" fillId="52" borderId="84" xfId="0" applyFont="1" applyFill="1" applyBorder="1" applyAlignment="1">
      <alignment horizontal="center" vertical="center"/>
    </xf>
    <xf numFmtId="0" fontId="2" fillId="38" borderId="29" xfId="0" applyFont="1" applyFill="1" applyBorder="1" applyAlignment="1">
      <alignment horizontal="center" vertical="center"/>
    </xf>
    <xf numFmtId="0" fontId="5" fillId="35" borderId="43" xfId="0" applyFont="1" applyFill="1" applyBorder="1" applyAlignment="1">
      <alignment horizontal="center" vertical="center"/>
    </xf>
    <xf numFmtId="0" fontId="5" fillId="35" borderId="75" xfId="0" applyFont="1" applyFill="1" applyBorder="1" applyAlignment="1">
      <alignment horizontal="center" vertical="center"/>
    </xf>
    <xf numFmtId="0" fontId="5" fillId="40" borderId="29" xfId="0" applyFont="1" applyFill="1" applyBorder="1" applyAlignment="1">
      <alignment horizontal="center" vertical="center"/>
    </xf>
    <xf numFmtId="0" fontId="5" fillId="35" borderId="29" xfId="0" applyFont="1" applyFill="1" applyBorder="1" applyAlignment="1">
      <alignment horizontal="center" vertical="center"/>
    </xf>
    <xf numFmtId="0" fontId="5" fillId="35" borderId="45" xfId="0" applyFont="1" applyFill="1" applyBorder="1" applyAlignment="1">
      <alignment horizontal="center" vertical="center"/>
    </xf>
    <xf numFmtId="0" fontId="2" fillId="37" borderId="82" xfId="0" applyFont="1" applyFill="1" applyBorder="1" applyAlignment="1">
      <alignment horizontal="center" vertical="center"/>
    </xf>
    <xf numFmtId="0" fontId="2" fillId="37" borderId="43" xfId="0" applyFont="1" applyFill="1" applyBorder="1" applyAlignment="1">
      <alignment horizontal="center" vertical="center"/>
    </xf>
    <xf numFmtId="0" fontId="2" fillId="37" borderId="75" xfId="0" applyFont="1" applyFill="1" applyBorder="1" applyAlignment="1">
      <alignment horizontal="center" vertical="center"/>
    </xf>
    <xf numFmtId="0" fontId="5" fillId="31" borderId="82" xfId="0" applyFont="1" applyFill="1" applyBorder="1" applyAlignment="1">
      <alignment horizontal="center" vertical="center"/>
    </xf>
    <xf numFmtId="0" fontId="2" fillId="37" borderId="84" xfId="0" applyFont="1" applyFill="1" applyBorder="1" applyAlignment="1">
      <alignment horizontal="center" vertical="center"/>
    </xf>
    <xf numFmtId="0" fontId="5" fillId="31" borderId="43" xfId="0" applyFont="1" applyFill="1" applyBorder="1" applyAlignment="1">
      <alignment horizontal="center" vertical="center"/>
    </xf>
    <xf numFmtId="0" fontId="5" fillId="31" borderId="75" xfId="0" applyFont="1" applyFill="1" applyBorder="1" applyAlignment="1">
      <alignment horizontal="center" vertical="center"/>
    </xf>
    <xf numFmtId="0" fontId="5" fillId="35" borderId="82" xfId="0" applyFont="1" applyFill="1" applyBorder="1" applyAlignment="1">
      <alignment horizontal="center" vertical="center"/>
    </xf>
    <xf numFmtId="0" fontId="5" fillId="48" borderId="43" xfId="0" applyFont="1" applyFill="1" applyBorder="1" applyAlignment="1">
      <alignment horizontal="center" vertical="center"/>
    </xf>
    <xf numFmtId="0" fontId="5" fillId="49" borderId="43" xfId="0" applyFont="1" applyFill="1" applyBorder="1" applyAlignment="1">
      <alignment horizontal="center" vertical="center"/>
    </xf>
    <xf numFmtId="0" fontId="5" fillId="49" borderId="75" xfId="0" applyFont="1" applyFill="1" applyBorder="1" applyAlignment="1">
      <alignment horizontal="center" vertical="center"/>
    </xf>
    <xf numFmtId="0" fontId="5" fillId="27" borderId="82" xfId="0" applyFont="1" applyFill="1" applyBorder="1" applyAlignment="1">
      <alignment horizontal="center" vertical="center"/>
    </xf>
    <xf numFmtId="0" fontId="5" fillId="27" borderId="43" xfId="0" applyFont="1" applyFill="1" applyBorder="1" applyAlignment="1">
      <alignment horizontal="center" vertical="center"/>
    </xf>
    <xf numFmtId="0" fontId="5" fillId="27" borderId="75" xfId="0" applyFont="1" applyFill="1" applyBorder="1" applyAlignment="1">
      <alignment horizontal="center" vertical="center"/>
    </xf>
    <xf numFmtId="0" fontId="6" fillId="37" borderId="82" xfId="0" applyFont="1" applyFill="1" applyBorder="1" applyAlignment="1">
      <alignment horizontal="center" vertical="center"/>
    </xf>
    <xf numFmtId="0" fontId="6" fillId="37" borderId="43" xfId="0" applyFont="1" applyFill="1" applyBorder="1" applyAlignment="1">
      <alignment horizontal="center" vertical="center"/>
    </xf>
    <xf numFmtId="0" fontId="6" fillId="37" borderId="75" xfId="0" applyFont="1" applyFill="1" applyBorder="1" applyAlignment="1">
      <alignment horizontal="center" vertical="center"/>
    </xf>
    <xf numFmtId="0" fontId="6" fillId="38" borderId="82" xfId="0" applyFont="1" applyFill="1" applyBorder="1" applyAlignment="1">
      <alignment horizontal="center" vertical="center"/>
    </xf>
    <xf numFmtId="0" fontId="6" fillId="38" borderId="43" xfId="0" applyFont="1" applyFill="1" applyBorder="1" applyAlignment="1">
      <alignment horizontal="center" vertical="center"/>
    </xf>
    <xf numFmtId="0" fontId="5" fillId="42" borderId="82" xfId="0" applyFont="1" applyFill="1" applyBorder="1" applyAlignment="1">
      <alignment horizontal="center" vertical="center"/>
    </xf>
    <xf numFmtId="0" fontId="5" fillId="43" borderId="43" xfId="0" applyFont="1" applyFill="1" applyBorder="1" applyAlignment="1">
      <alignment horizontal="center" vertical="center"/>
    </xf>
    <xf numFmtId="0" fontId="5" fillId="42" borderId="43" xfId="0" applyFont="1" applyFill="1" applyBorder="1" applyAlignment="1">
      <alignment horizontal="center" vertical="center"/>
    </xf>
    <xf numFmtId="0" fontId="6" fillId="41" borderId="82" xfId="0" applyFont="1" applyFill="1" applyBorder="1" applyAlignment="1">
      <alignment horizontal="center" vertical="center"/>
    </xf>
    <xf numFmtId="0" fontId="6" fillId="44" borderId="43" xfId="0" applyFont="1" applyFill="1" applyBorder="1" applyAlignment="1">
      <alignment horizontal="center" vertical="center"/>
    </xf>
    <xf numFmtId="0" fontId="6" fillId="41" borderId="43" xfId="0" applyFont="1" applyFill="1" applyBorder="1" applyAlignment="1">
      <alignment horizontal="center" vertical="center"/>
    </xf>
    <xf numFmtId="0" fontId="6" fillId="34" borderId="82" xfId="0" applyFont="1" applyFill="1" applyBorder="1" applyAlignment="1">
      <alignment horizontal="center" vertical="center"/>
    </xf>
    <xf numFmtId="0" fontId="6" fillId="34" borderId="84" xfId="0" applyFont="1" applyFill="1" applyBorder="1" applyAlignment="1">
      <alignment horizontal="center" vertical="center"/>
    </xf>
    <xf numFmtId="0" fontId="2" fillId="34" borderId="84" xfId="0" applyFont="1" applyFill="1" applyBorder="1" applyAlignment="1">
      <alignment horizontal="center" vertical="center"/>
    </xf>
    <xf numFmtId="0" fontId="6" fillId="34" borderId="22" xfId="0" applyFont="1" applyFill="1" applyBorder="1" applyAlignment="1">
      <alignment horizontal="center" vertical="center"/>
    </xf>
    <xf numFmtId="0" fontId="6" fillId="34" borderId="62" xfId="0" applyFont="1" applyFill="1" applyBorder="1" applyAlignment="1">
      <alignment horizontal="center" vertical="center"/>
    </xf>
    <xf numFmtId="0" fontId="6" fillId="34" borderId="75" xfId="0" applyFont="1" applyFill="1" applyBorder="1" applyAlignment="1">
      <alignment horizontal="center" vertical="center"/>
    </xf>
    <xf numFmtId="0" fontId="2" fillId="36" borderId="49" xfId="0" applyFont="1" applyFill="1" applyBorder="1" applyAlignment="1">
      <alignment horizontal="center" vertical="center" shrinkToFit="1"/>
    </xf>
    <xf numFmtId="0" fontId="2" fillId="36" borderId="46" xfId="0" applyFont="1" applyFill="1" applyBorder="1" applyAlignment="1">
      <alignment horizontal="center" vertical="center" shrinkToFit="1"/>
    </xf>
    <xf numFmtId="0" fontId="2" fillId="36" borderId="50" xfId="0" applyFont="1" applyFill="1" applyBorder="1" applyAlignment="1">
      <alignment horizontal="center" vertical="center" shrinkToFit="1"/>
    </xf>
    <xf numFmtId="0" fontId="6" fillId="36" borderId="50" xfId="0" applyFont="1" applyFill="1" applyBorder="1" applyAlignment="1">
      <alignment horizontal="center" vertical="center" shrinkToFit="1"/>
    </xf>
    <xf numFmtId="0" fontId="2" fillId="36" borderId="17" xfId="0" applyFont="1" applyFill="1" applyBorder="1" applyAlignment="1">
      <alignment horizontal="center" vertical="center" shrinkToFit="1"/>
    </xf>
    <xf numFmtId="0" fontId="2" fillId="36" borderId="16" xfId="0" applyFont="1" applyFill="1" applyBorder="1" applyAlignment="1">
      <alignment horizontal="center" vertical="center" shrinkToFit="1"/>
    </xf>
    <xf numFmtId="164" fontId="2" fillId="33" borderId="23" xfId="0" applyNumberFormat="1" applyFont="1" applyFill="1" applyBorder="1" applyAlignment="1">
      <alignment horizontal="center" vertical="center"/>
    </xf>
    <xf numFmtId="0" fontId="2" fillId="0" borderId="29" xfId="0" applyFont="1" applyBorder="1" applyAlignment="1">
      <alignment horizontal="center" vertical="center" shrinkToFit="1"/>
    </xf>
    <xf numFmtId="0" fontId="2" fillId="0" borderId="67" xfId="0" applyFont="1" applyBorder="1" applyAlignment="1">
      <alignment horizontal="center" vertical="center" shrinkToFit="1"/>
    </xf>
    <xf numFmtId="0" fontId="6" fillId="36" borderId="46" xfId="0" applyFont="1" applyFill="1" applyBorder="1" applyAlignment="1">
      <alignment horizontal="center" vertical="center" shrinkToFit="1"/>
    </xf>
    <xf numFmtId="0" fontId="6" fillId="0" borderId="20" xfId="0" applyFont="1" applyBorder="1" applyAlignment="1">
      <alignment horizontal="center" vertical="center" shrinkToFit="1"/>
    </xf>
    <xf numFmtId="0" fontId="5" fillId="30" borderId="17" xfId="0" applyFont="1" applyFill="1" applyBorder="1" applyAlignment="1">
      <alignment horizontal="center" vertical="center"/>
    </xf>
    <xf numFmtId="0" fontId="5" fillId="30" borderId="82" xfId="0" applyFont="1" applyFill="1" applyBorder="1" applyAlignment="1">
      <alignment horizontal="center" vertical="center"/>
    </xf>
    <xf numFmtId="0" fontId="2" fillId="38" borderId="19" xfId="0" applyFont="1" applyFill="1" applyBorder="1" applyAlignment="1">
      <alignment horizontal="center" vertical="center"/>
    </xf>
    <xf numFmtId="0" fontId="2" fillId="36" borderId="48" xfId="0" applyFont="1" applyFill="1" applyBorder="1" applyAlignment="1">
      <alignment horizontal="center" vertical="center" shrinkToFit="1"/>
    </xf>
    <xf numFmtId="0" fontId="2" fillId="0" borderId="41" xfId="0" applyFont="1" applyBorder="1" applyAlignment="1">
      <alignment vertical="center" wrapText="1"/>
    </xf>
    <xf numFmtId="0" fontId="2" fillId="0" borderId="41" xfId="0" applyFont="1" applyBorder="1" applyAlignment="1">
      <alignment vertical="center" shrinkToFit="1"/>
    </xf>
    <xf numFmtId="0" fontId="2" fillId="54" borderId="50" xfId="0" applyFont="1" applyFill="1" applyBorder="1" applyAlignment="1">
      <alignment horizontal="center" vertical="center" shrinkToFit="1"/>
    </xf>
    <xf numFmtId="0" fontId="2" fillId="38" borderId="47" xfId="0" applyFont="1" applyFill="1" applyBorder="1" applyAlignment="1">
      <alignment horizontal="center" vertical="center"/>
    </xf>
    <xf numFmtId="0" fontId="2" fillId="58" borderId="50" xfId="0" applyFont="1" applyFill="1" applyBorder="1" applyAlignment="1">
      <alignment horizontal="center" vertical="center" shrinkToFit="1"/>
    </xf>
    <xf numFmtId="0" fontId="2" fillId="58" borderId="46" xfId="0" applyFont="1" applyFill="1" applyBorder="1" applyAlignment="1">
      <alignment horizontal="center" vertical="center" shrinkToFit="1"/>
    </xf>
    <xf numFmtId="0" fontId="2" fillId="58" borderId="47" xfId="0" applyFont="1" applyFill="1" applyBorder="1" applyAlignment="1">
      <alignment horizontal="center" shrinkToFit="1"/>
    </xf>
    <xf numFmtId="0" fontId="6" fillId="58" borderId="47" xfId="0" applyFont="1" applyFill="1" applyBorder="1" applyAlignment="1">
      <alignment horizontal="center" vertical="center" shrinkToFit="1"/>
    </xf>
    <xf numFmtId="0" fontId="6" fillId="58" borderId="50" xfId="0" applyFont="1" applyFill="1" applyBorder="1" applyAlignment="1">
      <alignment horizontal="center" vertical="center" shrinkToFit="1"/>
    </xf>
    <xf numFmtId="0" fontId="2" fillId="58" borderId="31" xfId="0" applyFont="1" applyFill="1" applyBorder="1" applyAlignment="1">
      <alignment horizontal="center" vertical="center" shrinkToFit="1"/>
    </xf>
    <xf numFmtId="0" fontId="2" fillId="58" borderId="32" xfId="0" applyFont="1" applyFill="1" applyBorder="1" applyAlignment="1">
      <alignment horizontal="center" vertical="center" shrinkToFit="1"/>
    </xf>
    <xf numFmtId="0" fontId="6" fillId="58" borderId="46" xfId="0" applyFont="1" applyFill="1" applyBorder="1" applyAlignment="1">
      <alignment horizontal="center" vertical="center" shrinkToFit="1"/>
    </xf>
    <xf numFmtId="0" fontId="40" fillId="59" borderId="64" xfId="0" applyFont="1" applyFill="1" applyBorder="1" applyAlignment="1">
      <alignment horizontal="center" vertical="center" wrapText="1"/>
    </xf>
    <xf numFmtId="3" fontId="2" fillId="54" borderId="47" xfId="0" applyNumberFormat="1" applyFont="1" applyFill="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8" fillId="0" borderId="66" xfId="0" applyFont="1" applyBorder="1" applyAlignment="1">
      <alignment horizontal="left" vertical="center"/>
    </xf>
    <xf numFmtId="0" fontId="6" fillId="0" borderId="29" xfId="0" applyFont="1" applyBorder="1" applyAlignment="1">
      <alignment horizontal="center" vertical="center"/>
    </xf>
    <xf numFmtId="0" fontId="2" fillId="0" borderId="29" xfId="0" applyFont="1" applyBorder="1" applyAlignment="1">
      <alignment horizontal="center" vertical="center" wrapText="1"/>
    </xf>
    <xf numFmtId="0" fontId="6" fillId="39" borderId="15" xfId="0" applyFont="1" applyFill="1" applyBorder="1" applyAlignment="1">
      <alignment horizontal="center" vertical="center"/>
    </xf>
    <xf numFmtId="0" fontId="2" fillId="0" borderId="63" xfId="0" applyFont="1" applyBorder="1" applyAlignment="1">
      <alignment horizontal="center"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22" fontId="7" fillId="0" borderId="0" xfId="0" applyNumberFormat="1" applyFont="1" applyAlignment="1">
      <alignment horizontal="left"/>
    </xf>
    <xf numFmtId="0" fontId="2" fillId="0" borderId="10" xfId="0" applyFont="1" applyBorder="1" applyAlignment="1">
      <alignment vertical="center"/>
    </xf>
    <xf numFmtId="49" fontId="11" fillId="0" borderId="0" xfId="0" applyNumberFormat="1" applyFont="1" applyAlignment="1">
      <alignment horizontal="center" vertical="center"/>
    </xf>
    <xf numFmtId="164" fontId="2" fillId="60" borderId="31" xfId="0" applyNumberFormat="1" applyFont="1" applyFill="1" applyBorder="1" applyAlignment="1">
      <alignment horizontal="center" vertical="center"/>
    </xf>
    <xf numFmtId="164" fontId="2" fillId="60" borderId="30" xfId="0" applyNumberFormat="1" applyFont="1" applyFill="1" applyBorder="1" applyAlignment="1">
      <alignment horizontal="center" vertical="center"/>
    </xf>
    <xf numFmtId="164" fontId="2" fillId="60" borderId="87" xfId="0" applyNumberFormat="1" applyFont="1" applyFill="1" applyBorder="1" applyAlignment="1">
      <alignment horizontal="center" vertical="center"/>
    </xf>
    <xf numFmtId="164" fontId="2" fillId="60" borderId="32" xfId="0" applyNumberFormat="1" applyFont="1" applyFill="1" applyBorder="1" applyAlignment="1">
      <alignment horizontal="center" vertical="center"/>
    </xf>
    <xf numFmtId="164" fontId="2" fillId="60" borderId="10" xfId="0" applyNumberFormat="1" applyFont="1" applyFill="1" applyBorder="1" applyAlignment="1">
      <alignment horizontal="center" vertical="center"/>
    </xf>
    <xf numFmtId="164" fontId="2" fillId="60" borderId="80" xfId="0" applyNumberFormat="1" applyFont="1" applyFill="1" applyBorder="1" applyAlignment="1">
      <alignment horizontal="center" vertical="center"/>
    </xf>
    <xf numFmtId="164" fontId="2" fillId="60" borderId="38" xfId="0" applyNumberFormat="1" applyFont="1" applyFill="1" applyBorder="1" applyAlignment="1">
      <alignment horizontal="center" vertical="center"/>
    </xf>
    <xf numFmtId="164" fontId="2" fillId="60" borderId="88" xfId="0" applyNumberFormat="1" applyFont="1" applyFill="1" applyBorder="1" applyAlignment="1">
      <alignment horizontal="center" vertical="center"/>
    </xf>
    <xf numFmtId="164" fontId="2" fillId="61" borderId="31" xfId="0" applyNumberFormat="1" applyFont="1" applyFill="1" applyBorder="1" applyAlignment="1">
      <alignment horizontal="center" vertical="center"/>
    </xf>
    <xf numFmtId="0" fontId="8"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2" fillId="0" borderId="1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1" xfId="0" applyFont="1" applyBorder="1" applyAlignment="1">
      <alignment horizontal="center" vertical="center" shrinkToFit="1"/>
    </xf>
    <xf numFmtId="0" fontId="2" fillId="53" borderId="18" xfId="0" applyFont="1" applyFill="1" applyBorder="1" applyAlignment="1">
      <alignment horizontal="center" vertical="center" shrinkToFit="1"/>
    </xf>
    <xf numFmtId="0" fontId="6" fillId="0" borderId="1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27" xfId="0" applyFont="1" applyBorder="1" applyAlignment="1">
      <alignment vertical="center" shrinkToFit="1"/>
    </xf>
    <xf numFmtId="0" fontId="2" fillId="0" borderId="22" xfId="0" applyFont="1" applyBorder="1" applyAlignment="1">
      <alignment vertical="center" shrinkToFit="1"/>
    </xf>
    <xf numFmtId="0" fontId="2" fillId="0" borderId="21" xfId="0" applyFont="1" applyBorder="1" applyAlignment="1">
      <alignment vertical="center" shrinkToFit="1"/>
    </xf>
    <xf numFmtId="0" fontId="2" fillId="0" borderId="14" xfId="0" applyFont="1" applyBorder="1" applyAlignment="1">
      <alignment vertical="center" shrinkToFit="1"/>
    </xf>
    <xf numFmtId="0" fontId="0" fillId="0" borderId="0" xfId="0" applyAlignment="1">
      <alignment horizontal="center" vertical="center" shrinkToFit="1"/>
    </xf>
    <xf numFmtId="0" fontId="4" fillId="25" borderId="34" xfId="0" applyFont="1" applyFill="1" applyBorder="1" applyAlignment="1">
      <alignment horizontal="center" vertical="center" wrapText="1" shrinkToFit="1"/>
    </xf>
    <xf numFmtId="0" fontId="11" fillId="0" borderId="10" xfId="0" applyFont="1" applyBorder="1" applyAlignment="1">
      <alignment horizontal="center" vertical="center"/>
    </xf>
    <xf numFmtId="0" fontId="2" fillId="25" borderId="37" xfId="0" applyFont="1" applyFill="1"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25" borderId="24" xfId="0" applyFont="1" applyFill="1" applyBorder="1" applyAlignment="1">
      <alignment horizontal="center" vertical="center"/>
    </xf>
    <xf numFmtId="0" fontId="2" fillId="0" borderId="86" xfId="0" applyFont="1" applyBorder="1" applyAlignment="1">
      <alignment horizontal="center" vertical="center"/>
    </xf>
    <xf numFmtId="0" fontId="0" fillId="0" borderId="89" xfId="0" applyBorder="1" applyAlignment="1">
      <alignment vertical="center"/>
    </xf>
    <xf numFmtId="0" fontId="2" fillId="36" borderId="28" xfId="0" applyFont="1" applyFill="1" applyBorder="1" applyAlignment="1">
      <alignment horizontal="center" vertical="center" shrinkToFit="1"/>
    </xf>
    <xf numFmtId="0" fontId="2" fillId="58" borderId="38" xfId="0" applyFont="1" applyFill="1" applyBorder="1" applyAlignment="1">
      <alignment horizontal="center" vertical="center" shrinkToFit="1"/>
    </xf>
    <xf numFmtId="0" fontId="2" fillId="58" borderId="71" xfId="0" applyFont="1" applyFill="1" applyBorder="1" applyAlignment="1">
      <alignment horizontal="center" vertical="center" shrinkToFit="1"/>
    </xf>
    <xf numFmtId="0" fontId="2" fillId="47" borderId="50" xfId="0" applyFont="1" applyFill="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2" fillId="0" borderId="34" xfId="0" applyFont="1" applyBorder="1" applyAlignment="1">
      <alignment horizontal="center" vertical="center" wrapText="1"/>
    </xf>
    <xf numFmtId="0" fontId="1" fillId="0" borderId="0" xfId="0" applyFont="1" applyAlignment="1">
      <alignment horizontal="center" vertical="center" wrapText="1"/>
    </xf>
    <xf numFmtId="9" fontId="2" fillId="25" borderId="15" xfId="43" applyFont="1" applyFill="1" applyBorder="1" applyAlignment="1">
      <alignment horizontal="center" vertical="center"/>
    </xf>
    <xf numFmtId="0" fontId="1" fillId="0" borderId="10" xfId="0" applyFont="1" applyBorder="1" applyAlignment="1">
      <alignment horizontal="center" vertical="center"/>
    </xf>
    <xf numFmtId="1" fontId="2" fillId="25" borderId="15" xfId="0" applyNumberFormat="1" applyFont="1" applyFill="1" applyBorder="1" applyAlignment="1">
      <alignment horizontal="center" vertical="center"/>
    </xf>
    <xf numFmtId="1" fontId="2" fillId="0" borderId="10" xfId="0" applyNumberFormat="1" applyFont="1" applyBorder="1" applyAlignment="1">
      <alignment horizontal="center" vertical="center"/>
    </xf>
    <xf numFmtId="1" fontId="2" fillId="25" borderId="22" xfId="0" applyNumberFormat="1" applyFont="1" applyFill="1" applyBorder="1" applyAlignment="1">
      <alignment horizontal="center" vertical="center"/>
    </xf>
    <xf numFmtId="1" fontId="2" fillId="0" borderId="10" xfId="0" applyNumberFormat="1" applyFont="1" applyBorder="1" applyAlignment="1">
      <alignment horizontal="center" vertical="center" wrapText="1"/>
    </xf>
    <xf numFmtId="1" fontId="2" fillId="0" borderId="10" xfId="0" applyNumberFormat="1" applyFont="1" applyBorder="1" applyAlignment="1">
      <alignment horizontal="center" vertical="center" shrinkToFit="1"/>
    </xf>
    <xf numFmtId="1" fontId="6" fillId="36" borderId="47" xfId="0" applyNumberFormat="1" applyFont="1" applyFill="1" applyBorder="1" applyAlignment="1">
      <alignment horizontal="center" vertical="center" shrinkToFit="1"/>
    </xf>
    <xf numFmtId="1" fontId="2" fillId="0" borderId="29" xfId="0" applyNumberFormat="1" applyFont="1" applyBorder="1" applyAlignment="1">
      <alignment horizontal="center" vertical="center"/>
    </xf>
    <xf numFmtId="1" fontId="2" fillId="32" borderId="10" xfId="0" applyNumberFormat="1" applyFont="1" applyFill="1" applyBorder="1" applyAlignment="1">
      <alignment horizontal="center" vertical="center"/>
    </xf>
    <xf numFmtId="1" fontId="2" fillId="33" borderId="0" xfId="0" applyNumberFormat="1" applyFont="1" applyFill="1" applyAlignment="1">
      <alignment horizontal="center" vertical="center"/>
    </xf>
    <xf numFmtId="1" fontId="0" fillId="0" borderId="0" xfId="0" applyNumberFormat="1" applyAlignment="1">
      <alignment vertical="center"/>
    </xf>
    <xf numFmtId="1" fontId="6" fillId="36" borderId="49" xfId="0" applyNumberFormat="1" applyFont="1" applyFill="1" applyBorder="1" applyAlignment="1">
      <alignment horizontal="center" vertical="center"/>
    </xf>
    <xf numFmtId="1" fontId="2" fillId="36" borderId="49" xfId="0" applyNumberFormat="1" applyFont="1" applyFill="1" applyBorder="1" applyAlignment="1">
      <alignment horizontal="center" vertical="center"/>
    </xf>
    <xf numFmtId="0" fontId="15" fillId="62" borderId="65" xfId="0" applyFont="1" applyFill="1" applyBorder="1" applyAlignment="1">
      <alignment horizontal="center" vertical="center" wrapText="1"/>
    </xf>
    <xf numFmtId="49" fontId="2" fillId="0" borderId="73" xfId="0" applyNumberFormat="1" applyFont="1" applyBorder="1" applyAlignment="1">
      <alignment horizontal="center" vertical="center"/>
    </xf>
    <xf numFmtId="0" fontId="2" fillId="32" borderId="67" xfId="0" applyFont="1" applyFill="1" applyBorder="1" applyAlignment="1">
      <alignment horizontal="center" vertical="center"/>
    </xf>
    <xf numFmtId="0" fontId="2" fillId="54" borderId="0" xfId="0" applyFont="1" applyFill="1" applyAlignment="1">
      <alignment horizontal="center" vertical="center"/>
    </xf>
    <xf numFmtId="0" fontId="6" fillId="0" borderId="21" xfId="0" applyFont="1" applyBorder="1" applyAlignment="1">
      <alignment horizontal="center" vertical="center" shrinkToFit="1"/>
    </xf>
    <xf numFmtId="8" fontId="2" fillId="32" borderId="10" xfId="0" applyNumberFormat="1" applyFont="1" applyFill="1" applyBorder="1" applyAlignment="1">
      <alignment horizontal="center" vertical="center"/>
    </xf>
    <xf numFmtId="0" fontId="1" fillId="0" borderId="0" xfId="0" applyFont="1" applyAlignment="1">
      <alignment horizontal="center" vertical="center"/>
    </xf>
    <xf numFmtId="49" fontId="2" fillId="0" borderId="69" xfId="0" applyNumberFormat="1" applyFont="1" applyBorder="1" applyAlignment="1">
      <alignment horizontal="center" vertical="center"/>
    </xf>
    <xf numFmtId="49" fontId="2" fillId="0" borderId="67" xfId="0" quotePrefix="1" applyNumberFormat="1" applyFont="1" applyBorder="1" applyAlignment="1">
      <alignment horizontal="center" vertical="center"/>
    </xf>
    <xf numFmtId="49" fontId="2" fillId="0" borderId="70" xfId="0" applyNumberFormat="1" applyFont="1" applyBorder="1" applyAlignment="1">
      <alignment horizontal="center" vertical="center"/>
    </xf>
    <xf numFmtId="49" fontId="2" fillId="0" borderId="67" xfId="0" applyNumberFormat="1" applyFont="1" applyBorder="1" applyAlignment="1">
      <alignment horizontal="center" vertical="center"/>
    </xf>
    <xf numFmtId="49" fontId="13" fillId="0" borderId="67" xfId="0" applyNumberFormat="1" applyFont="1" applyBorder="1" applyAlignment="1">
      <alignment horizontal="center" vertical="center" wrapText="1"/>
    </xf>
    <xf numFmtId="49" fontId="2" fillId="0" borderId="7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72" xfId="0" applyNumberFormat="1" applyFont="1" applyBorder="1" applyAlignment="1">
      <alignment horizontal="center" vertical="center"/>
    </xf>
    <xf numFmtId="49" fontId="2" fillId="0" borderId="7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0" xfId="0" applyNumberFormat="1" applyFont="1" applyAlignment="1">
      <alignment vertical="center"/>
    </xf>
    <xf numFmtId="49" fontId="2" fillId="0" borderId="41"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71" xfId="0" applyNumberFormat="1" applyFont="1" applyBorder="1" applyAlignment="1">
      <alignment horizontal="center" vertical="center" wrapText="1"/>
    </xf>
    <xf numFmtId="49" fontId="2" fillId="0" borderId="10" xfId="34" applyNumberFormat="1" applyFont="1" applyFill="1" applyBorder="1" applyAlignment="1" applyProtection="1">
      <alignment horizontal="center" vertical="center"/>
    </xf>
    <xf numFmtId="49" fontId="6" fillId="0" borderId="23" xfId="0" applyNumberFormat="1" applyFont="1" applyBorder="1" applyAlignment="1">
      <alignment horizontal="center" vertical="center"/>
    </xf>
    <xf numFmtId="49" fontId="6" fillId="0" borderId="12" xfId="0" applyNumberFormat="1" applyFont="1" applyBorder="1" applyAlignment="1">
      <alignment vertical="center"/>
    </xf>
    <xf numFmtId="49" fontId="6" fillId="0" borderId="69"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0" xfId="0" applyNumberFormat="1" applyFont="1" applyAlignment="1">
      <alignment vertical="center"/>
    </xf>
    <xf numFmtId="49" fontId="6" fillId="0" borderId="70"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41" xfId="0" applyNumberFormat="1" applyFont="1" applyBorder="1" applyAlignment="1">
      <alignment vertical="center"/>
    </xf>
    <xf numFmtId="49" fontId="6" fillId="0" borderId="23" xfId="0" applyNumberFormat="1" applyFont="1" applyBorder="1" applyAlignment="1">
      <alignment vertical="center"/>
    </xf>
    <xf numFmtId="49" fontId="6" fillId="0" borderId="37" xfId="0" applyNumberFormat="1" applyFont="1" applyBorder="1" applyAlignment="1">
      <alignment horizontal="center" vertical="center"/>
    </xf>
    <xf numFmtId="49" fontId="6" fillId="0" borderId="70"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73" xfId="0" applyNumberFormat="1" applyFont="1" applyBorder="1" applyAlignment="1">
      <alignment horizontal="center" vertical="center" wrapText="1"/>
    </xf>
    <xf numFmtId="0" fontId="2" fillId="0" borderId="37" xfId="0" applyFont="1" applyBorder="1" applyAlignment="1">
      <alignment vertical="center"/>
    </xf>
    <xf numFmtId="0" fontId="2" fillId="54" borderId="84" xfId="0" applyFont="1" applyFill="1" applyBorder="1" applyAlignment="1">
      <alignment horizontal="center" vertical="center"/>
    </xf>
    <xf numFmtId="0" fontId="2" fillId="54" borderId="43" xfId="0" applyFont="1" applyFill="1" applyBorder="1" applyAlignment="1">
      <alignment horizontal="center" vertical="center"/>
    </xf>
    <xf numFmtId="0" fontId="2" fillId="54" borderId="62" xfId="0" applyFont="1" applyFill="1" applyBorder="1" applyAlignment="1">
      <alignment horizontal="center" vertical="center"/>
    </xf>
    <xf numFmtId="0" fontId="2" fillId="0" borderId="89" xfId="0" applyFont="1" applyBorder="1" applyAlignment="1">
      <alignment horizontal="center" vertical="center" wrapText="1"/>
    </xf>
    <xf numFmtId="0" fontId="0" fillId="0" borderId="27" xfId="0" applyBorder="1" applyAlignment="1">
      <alignment horizontal="center" vertical="center"/>
    </xf>
    <xf numFmtId="164" fontId="42" fillId="60" borderId="31" xfId="0" applyNumberFormat="1" applyFont="1" applyFill="1" applyBorder="1" applyAlignment="1">
      <alignment horizontal="center" vertical="center"/>
    </xf>
    <xf numFmtId="49" fontId="6" fillId="53" borderId="67" xfId="0" applyNumberFormat="1" applyFont="1" applyFill="1" applyBorder="1" applyAlignment="1">
      <alignment horizontal="center" vertical="center"/>
    </xf>
    <xf numFmtId="49" fontId="2" fillId="0" borderId="67" xfId="0" applyNumberFormat="1" applyFont="1" applyBorder="1" applyAlignment="1">
      <alignment horizontal="center"/>
    </xf>
    <xf numFmtId="3" fontId="2" fillId="0" borderId="10" xfId="0" applyNumberFormat="1" applyFont="1" applyBorder="1" applyAlignment="1">
      <alignment horizontal="center" vertical="center" wrapText="1"/>
    </xf>
    <xf numFmtId="0" fontId="2" fillId="54" borderId="0" xfId="0" applyFont="1" applyFill="1" applyAlignment="1">
      <alignment horizontal="center" vertical="center" wrapText="1"/>
    </xf>
    <xf numFmtId="0" fontId="2" fillId="0" borderId="10" xfId="0" quotePrefix="1" applyFont="1" applyBorder="1" applyAlignment="1">
      <alignment horizontal="center" vertical="center" wrapText="1"/>
    </xf>
    <xf numFmtId="49" fontId="2" fillId="53" borderId="67" xfId="0" applyNumberFormat="1" applyFont="1" applyFill="1" applyBorder="1" applyAlignment="1">
      <alignment horizontal="center" vertical="center"/>
    </xf>
    <xf numFmtId="0" fontId="2" fillId="56" borderId="22" xfId="0" applyFont="1" applyFill="1" applyBorder="1" applyAlignment="1">
      <alignment horizontal="center" vertical="center"/>
    </xf>
    <xf numFmtId="0" fontId="2" fillId="51" borderId="0" xfId="0" applyFont="1" applyFill="1" applyAlignment="1">
      <alignment horizontal="center" vertical="center"/>
    </xf>
    <xf numFmtId="0" fontId="2" fillId="53" borderId="37" xfId="0" applyFont="1" applyFill="1" applyBorder="1" applyAlignment="1">
      <alignment horizontal="center" vertical="center"/>
    </xf>
    <xf numFmtId="49" fontId="2" fillId="54" borderId="67" xfId="0" applyNumberFormat="1" applyFont="1" applyFill="1" applyBorder="1" applyAlignment="1">
      <alignment horizontal="center" vertical="center"/>
    </xf>
    <xf numFmtId="0" fontId="44" fillId="36" borderId="47" xfId="0" applyFont="1" applyFill="1" applyBorder="1" applyAlignment="1">
      <alignment horizontal="center" vertical="center"/>
    </xf>
    <xf numFmtId="0" fontId="44" fillId="36" borderId="48" xfId="0" applyFont="1" applyFill="1" applyBorder="1" applyAlignment="1">
      <alignment horizontal="center" vertical="center"/>
    </xf>
    <xf numFmtId="0" fontId="44" fillId="0" borderId="49" xfId="0" applyFont="1" applyBorder="1" applyAlignment="1">
      <alignment horizontal="center" vertical="center"/>
    </xf>
    <xf numFmtId="0" fontId="44" fillId="36" borderId="46" xfId="0" applyFont="1" applyFill="1" applyBorder="1" applyAlignment="1">
      <alignment horizontal="center" vertical="center"/>
    </xf>
    <xf numFmtId="0" fontId="2" fillId="0" borderId="0" xfId="0" quotePrefix="1" applyFont="1" applyAlignment="1">
      <alignment horizontal="center" vertical="center" wrapText="1"/>
    </xf>
    <xf numFmtId="0" fontId="2" fillId="56" borderId="0" xfId="0" applyFont="1" applyFill="1" applyAlignment="1">
      <alignment horizontal="center" vertical="center"/>
    </xf>
    <xf numFmtId="0" fontId="43" fillId="36" borderId="46" xfId="0" applyFont="1" applyFill="1" applyBorder="1" applyAlignment="1">
      <alignment horizontal="center" vertical="center"/>
    </xf>
    <xf numFmtId="0" fontId="6" fillId="56" borderId="10" xfId="0" applyFont="1" applyFill="1" applyBorder="1" applyAlignment="1">
      <alignment horizontal="center" vertical="center"/>
    </xf>
    <xf numFmtId="0" fontId="2" fillId="63" borderId="0" xfId="0" applyFont="1" applyFill="1" applyAlignment="1">
      <alignment horizontal="center" vertical="center"/>
    </xf>
    <xf numFmtId="49" fontId="44" fillId="0" borderId="67" xfId="0" applyNumberFormat="1" applyFont="1" applyBorder="1" applyAlignment="1">
      <alignment horizontal="center" vertical="center"/>
    </xf>
    <xf numFmtId="49" fontId="44" fillId="0" borderId="67" xfId="0" applyNumberFormat="1" applyFont="1" applyBorder="1" applyAlignment="1">
      <alignment horizontal="center" vertical="center" wrapText="1"/>
    </xf>
    <xf numFmtId="0" fontId="43" fillId="0" borderId="10" xfId="0" applyFont="1" applyBorder="1" applyAlignment="1">
      <alignment horizontal="center" vertical="center"/>
    </xf>
    <xf numFmtId="0" fontId="44" fillId="36" borderId="50" xfId="0" applyFont="1" applyFill="1" applyBorder="1" applyAlignment="1">
      <alignment horizontal="center" vertical="center"/>
    </xf>
    <xf numFmtId="0" fontId="44" fillId="36" borderId="57" xfId="0" applyFont="1" applyFill="1" applyBorder="1" applyAlignment="1">
      <alignment horizontal="center" vertical="center"/>
    </xf>
    <xf numFmtId="0" fontId="40" fillId="51" borderId="15" xfId="0" applyFont="1" applyFill="1" applyBorder="1" applyAlignment="1">
      <alignment horizontal="center" vertical="center"/>
    </xf>
    <xf numFmtId="0" fontId="44" fillId="36" borderId="52" xfId="0" applyFont="1" applyFill="1" applyBorder="1" applyAlignment="1">
      <alignment horizontal="center" vertical="center"/>
    </xf>
    <xf numFmtId="0" fontId="2" fillId="51" borderId="14" xfId="0" applyFont="1" applyFill="1" applyBorder="1" applyAlignment="1">
      <alignment horizontal="center" vertical="center"/>
    </xf>
    <xf numFmtId="0" fontId="44" fillId="54" borderId="47" xfId="0" applyFont="1" applyFill="1" applyBorder="1" applyAlignment="1">
      <alignment horizontal="center" vertical="center"/>
    </xf>
    <xf numFmtId="49" fontId="6" fillId="53" borderId="72" xfId="0" applyNumberFormat="1" applyFont="1" applyFill="1" applyBorder="1" applyAlignment="1">
      <alignment horizontal="center" vertical="center"/>
    </xf>
    <xf numFmtId="49" fontId="6" fillId="51" borderId="67" xfId="0" applyNumberFormat="1" applyFont="1" applyFill="1" applyBorder="1" applyAlignment="1">
      <alignment horizontal="center" vertical="center"/>
    </xf>
    <xf numFmtId="49" fontId="6" fillId="53" borderId="71" xfId="0" applyNumberFormat="1"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3" builtinId="5"/>
    <cellStyle name="Title" xfId="40" builtinId="15" customBuiltin="1"/>
    <cellStyle name="Total" xfId="41" builtinId="25" customBuiltin="1"/>
    <cellStyle name="Warning Text" xfId="42" builtinId="11" customBuiltin="1"/>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brizek@tabindustries.co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839"/>
  <sheetViews>
    <sheetView tabSelected="1" topLeftCell="A514" zoomScale="120" zoomScaleNormal="120" workbookViewId="0">
      <selection activeCell="C524" sqref="C524"/>
    </sheetView>
  </sheetViews>
  <sheetFormatPr defaultColWidth="9.140625" defaultRowHeight="12.75" x14ac:dyDescent="0.2"/>
  <cols>
    <col min="1" max="1" width="26.140625" style="8" customWidth="1"/>
    <col min="2" max="2" width="48.7109375" style="8" customWidth="1"/>
    <col min="3" max="3" width="34.42578125" style="8" customWidth="1"/>
    <col min="4" max="4" width="9.140625" style="8" customWidth="1"/>
    <col min="5" max="5" width="25.28515625" style="8" customWidth="1"/>
    <col min="6" max="6" width="33.85546875" style="604" customWidth="1"/>
    <col min="7" max="7" width="14.28515625" style="8" customWidth="1"/>
    <col min="8" max="8" width="30.7109375" style="278" hidden="1" customWidth="1"/>
    <col min="9" max="10" width="14.28515625" style="9" customWidth="1"/>
    <col min="11" max="11" width="31.7109375" style="78" customWidth="1"/>
    <col min="12" max="13" width="9.140625" style="9" customWidth="1"/>
    <col min="14" max="15" width="9.140625" style="8" customWidth="1"/>
    <col min="16" max="16" width="8.85546875" style="8" customWidth="1"/>
    <col min="17" max="21" width="9.140625" style="8" customWidth="1"/>
    <col min="22" max="26" width="9.140625" style="8" hidden="1" customWidth="1"/>
    <col min="27" max="27" width="9.140625" style="9" hidden="1" customWidth="1"/>
    <col min="28" max="30" width="9.140625" style="8" hidden="1" customWidth="1"/>
    <col min="31" max="31" width="9.28515625" style="9" hidden="1" customWidth="1"/>
    <col min="32" max="36" width="9.140625" style="9" hidden="1" customWidth="1"/>
    <col min="37" max="41" width="9.140625" style="8" hidden="1" customWidth="1"/>
    <col min="42" max="42" width="9.140625" style="9" hidden="1" customWidth="1"/>
    <col min="43" max="45" width="9.140625" style="8" hidden="1" customWidth="1"/>
    <col min="46" max="51" width="9.140625" style="9" hidden="1" customWidth="1"/>
    <col min="52" max="52" width="8.7109375" style="73" hidden="1" customWidth="1"/>
    <col min="53" max="53" width="10.5703125" style="73" hidden="1" customWidth="1"/>
    <col min="54" max="54" width="15" style="73" hidden="1" customWidth="1"/>
    <col min="55" max="55" width="0.140625" style="73" customWidth="1"/>
    <col min="56" max="56" width="17.140625" style="6" customWidth="1"/>
    <col min="57" max="57" width="17.5703125" style="8" customWidth="1"/>
    <col min="58" max="58" width="14.140625" style="6" hidden="1" customWidth="1"/>
    <col min="59" max="59" width="17.5703125" style="8" customWidth="1"/>
    <col min="60" max="60" width="14.140625" style="6" hidden="1" customWidth="1"/>
    <col min="61" max="61" width="17.7109375" style="8" customWidth="1"/>
    <col min="62" max="62" width="14.42578125" style="6" hidden="1" customWidth="1"/>
    <col min="63" max="63" width="17.140625" style="8" hidden="1" customWidth="1"/>
    <col min="64" max="64" width="14.140625" style="6" hidden="1" customWidth="1"/>
    <col min="65" max="65" width="17.42578125" style="8" hidden="1" customWidth="1"/>
    <col min="66" max="66" width="6.5703125" style="6" hidden="1" customWidth="1"/>
    <col min="67" max="67" width="17.42578125" style="8" hidden="1" customWidth="1"/>
    <col min="68" max="68" width="14.140625" style="6" hidden="1" customWidth="1"/>
    <col min="69" max="69" width="22.28515625" style="227" hidden="1" customWidth="1"/>
    <col min="70" max="70" width="14.28515625" style="6" hidden="1" customWidth="1"/>
    <col min="71" max="72" width="14.140625" style="8" hidden="1" customWidth="1"/>
    <col min="73" max="73" width="10.28515625" style="415" hidden="1" customWidth="1"/>
    <col min="74" max="74" width="10.28515625" style="8" hidden="1" customWidth="1"/>
    <col min="75" max="75" width="12.7109375" style="9" hidden="1" customWidth="1"/>
    <col min="76" max="76" width="2.7109375" style="9" hidden="1" customWidth="1"/>
    <col min="77" max="77" width="23.140625" style="8" customWidth="1"/>
    <col min="78" max="78" width="8.85546875" style="6" customWidth="1"/>
    <col min="79" max="139" width="8" style="6" customWidth="1"/>
    <col min="140" max="286" width="9.140625" style="6" customWidth="1"/>
    <col min="287" max="16384" width="9.140625" style="6"/>
  </cols>
  <sheetData>
    <row r="1" spans="1:85" s="40" customFormat="1" ht="18" x14ac:dyDescent="0.25">
      <c r="A1" s="36" t="s">
        <v>1533</v>
      </c>
      <c r="B1" s="38"/>
      <c r="C1" s="38"/>
      <c r="D1" s="38"/>
      <c r="E1" s="39"/>
      <c r="F1" s="585"/>
      <c r="G1" s="38"/>
      <c r="H1" s="273"/>
      <c r="I1" s="38"/>
      <c r="J1" s="38"/>
      <c r="K1" s="162" t="s">
        <v>691</v>
      </c>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72"/>
      <c r="BA1" s="72"/>
      <c r="BB1" s="72"/>
      <c r="BC1" s="72"/>
      <c r="BE1" s="38"/>
      <c r="BG1" s="38"/>
      <c r="BI1" s="390"/>
      <c r="BK1" s="38"/>
      <c r="BL1" s="40" t="e" cm="1">
        <f t="array" ref="BL1">+CC:CCBL:CIBK4BL:BXBBL:BX</f>
        <v>#NAME?</v>
      </c>
      <c r="BM1" s="164"/>
      <c r="BO1" s="38"/>
      <c r="BQ1" s="216"/>
      <c r="BS1" s="164"/>
      <c r="BT1" s="164"/>
      <c r="BU1" s="411"/>
      <c r="BV1" s="164"/>
      <c r="BW1" s="164"/>
      <c r="BX1" s="164"/>
      <c r="BY1" s="38"/>
    </row>
    <row r="2" spans="1:85" s="11" customFormat="1" ht="15.75" x14ac:dyDescent="0.25">
      <c r="A2" s="573">
        <f ca="1">NOW()</f>
        <v>45775.435608564818</v>
      </c>
      <c r="B2" s="158"/>
      <c r="C2" s="36"/>
      <c r="D2" s="36"/>
      <c r="E2" s="159"/>
      <c r="F2" s="586"/>
      <c r="G2" s="36"/>
      <c r="H2" s="274"/>
      <c r="I2" s="36"/>
      <c r="J2" s="36"/>
      <c r="K2" s="162"/>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160"/>
      <c r="BA2" s="160"/>
      <c r="BB2" s="160"/>
      <c r="BC2" s="160"/>
      <c r="BG2" s="36"/>
      <c r="BI2" s="391"/>
      <c r="BK2" s="36"/>
      <c r="BM2" s="165"/>
      <c r="BO2" s="36"/>
      <c r="BQ2" s="217"/>
      <c r="BS2" s="165"/>
      <c r="BT2" s="165"/>
      <c r="BU2" s="412"/>
      <c r="BV2" s="165"/>
      <c r="BW2" s="165"/>
      <c r="BX2" s="165"/>
      <c r="BY2" s="158"/>
    </row>
    <row r="3" spans="1:85" s="3" customFormat="1" ht="16.5" thickBot="1" x14ac:dyDescent="0.3">
      <c r="A3" s="161" t="s">
        <v>0</v>
      </c>
      <c r="B3" s="36"/>
      <c r="C3" s="162"/>
      <c r="D3" s="162"/>
      <c r="E3" s="163"/>
      <c r="F3" s="587"/>
      <c r="G3" s="162"/>
      <c r="H3" s="275"/>
      <c r="I3" s="162"/>
      <c r="J3" s="16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73"/>
      <c r="BB3" s="73"/>
      <c r="BC3" s="73"/>
      <c r="BE3" s="416"/>
      <c r="BG3" s="416"/>
      <c r="BI3" s="417"/>
      <c r="BK3" s="416"/>
      <c r="BM3" s="418"/>
      <c r="BO3" s="416"/>
      <c r="BQ3" s="419"/>
      <c r="BS3" s="9"/>
      <c r="BT3" s="9"/>
      <c r="BU3" s="413"/>
      <c r="BV3" s="9"/>
      <c r="BW3" s="9"/>
      <c r="BX3" s="9"/>
      <c r="BY3" s="257"/>
    </row>
    <row r="4" spans="1:85" s="5" customFormat="1" ht="88.5" customHeight="1" thickBot="1" x14ac:dyDescent="0.25">
      <c r="A4" s="86" t="s">
        <v>520</v>
      </c>
      <c r="B4" s="87" t="s">
        <v>141</v>
      </c>
      <c r="C4" s="87" t="s">
        <v>142</v>
      </c>
      <c r="D4" s="87" t="s">
        <v>165</v>
      </c>
      <c r="E4" s="87" t="s">
        <v>143</v>
      </c>
      <c r="F4" s="605" t="s">
        <v>1130</v>
      </c>
      <c r="G4" s="197" t="s">
        <v>144</v>
      </c>
      <c r="H4" s="276" t="s">
        <v>921</v>
      </c>
      <c r="I4" s="229" t="s">
        <v>205</v>
      </c>
      <c r="J4" s="561" t="s">
        <v>1069</v>
      </c>
      <c r="K4" s="433" t="s">
        <v>145</v>
      </c>
      <c r="L4" s="296" t="s">
        <v>768</v>
      </c>
      <c r="M4" s="297" t="s">
        <v>1018</v>
      </c>
      <c r="N4" s="298" t="s">
        <v>1019</v>
      </c>
      <c r="O4" s="295" t="s">
        <v>1020</v>
      </c>
      <c r="P4" s="295" t="s">
        <v>1021</v>
      </c>
      <c r="Q4" s="294" t="s">
        <v>1022</v>
      </c>
      <c r="R4" s="294" t="s">
        <v>1023</v>
      </c>
      <c r="S4" s="294" t="s">
        <v>1024</v>
      </c>
      <c r="T4" s="294" t="s">
        <v>1025</v>
      </c>
      <c r="U4" s="294" t="s">
        <v>1026</v>
      </c>
      <c r="V4" s="294" t="s">
        <v>1027</v>
      </c>
      <c r="W4" s="294" t="s">
        <v>1028</v>
      </c>
      <c r="X4" s="294" t="s">
        <v>1029</v>
      </c>
      <c r="Y4" s="294" t="s">
        <v>1030</v>
      </c>
      <c r="Z4" s="294" t="s">
        <v>1031</v>
      </c>
      <c r="AA4" s="294" t="s">
        <v>1032</v>
      </c>
      <c r="AB4" s="294" t="s">
        <v>1033</v>
      </c>
      <c r="AC4" s="294" t="s">
        <v>1034</v>
      </c>
      <c r="AD4" s="294" t="s">
        <v>1035</v>
      </c>
      <c r="AE4" s="294" t="s">
        <v>1036</v>
      </c>
      <c r="AF4" s="294" t="s">
        <v>1039</v>
      </c>
      <c r="AG4" s="294" t="s">
        <v>1040</v>
      </c>
      <c r="AH4" s="294" t="s">
        <v>1041</v>
      </c>
      <c r="AI4" s="294" t="s">
        <v>1042</v>
      </c>
      <c r="AJ4" s="294" t="s">
        <v>1043</v>
      </c>
      <c r="AK4" s="294" t="s">
        <v>1070</v>
      </c>
      <c r="AL4" s="294" t="s">
        <v>1071</v>
      </c>
      <c r="AM4" s="294" t="s">
        <v>1072</v>
      </c>
      <c r="AN4" s="294" t="s">
        <v>1073</v>
      </c>
      <c r="AO4" s="294" t="s">
        <v>1074</v>
      </c>
      <c r="AP4" s="294" t="s">
        <v>1075</v>
      </c>
      <c r="AQ4" s="294" t="s">
        <v>1076</v>
      </c>
      <c r="AR4" s="294" t="s">
        <v>1077</v>
      </c>
      <c r="AS4" s="294" t="s">
        <v>1078</v>
      </c>
      <c r="AT4" s="294" t="s">
        <v>1079</v>
      </c>
      <c r="AU4" s="294" t="s">
        <v>1080</v>
      </c>
      <c r="AV4" s="294" t="s">
        <v>1081</v>
      </c>
      <c r="AW4" s="294" t="s">
        <v>1082</v>
      </c>
      <c r="AX4" s="294" t="s">
        <v>1083</v>
      </c>
      <c r="AY4" s="294" t="s">
        <v>1084</v>
      </c>
      <c r="AZ4" s="88" t="s">
        <v>329</v>
      </c>
      <c r="BA4" s="89" t="s">
        <v>1234</v>
      </c>
      <c r="BB4" s="231" t="s">
        <v>604</v>
      </c>
      <c r="BC4" s="231" t="s">
        <v>605</v>
      </c>
      <c r="BD4" s="623"/>
      <c r="BE4" s="241" t="s">
        <v>1527</v>
      </c>
      <c r="BF4" s="5" t="s">
        <v>693</v>
      </c>
      <c r="BG4" s="241" t="s">
        <v>1563</v>
      </c>
      <c r="BH4" s="5" t="s">
        <v>693</v>
      </c>
      <c r="BI4" s="241" t="s">
        <v>1539</v>
      </c>
      <c r="BJ4" s="5" t="s">
        <v>693</v>
      </c>
      <c r="BK4" s="241"/>
      <c r="BL4" s="5" t="s">
        <v>693</v>
      </c>
      <c r="BM4" s="241"/>
      <c r="BN4" s="5" t="s">
        <v>693</v>
      </c>
      <c r="BO4" s="241"/>
      <c r="BP4" s="5" t="s">
        <v>693</v>
      </c>
      <c r="BQ4" s="638" t="s">
        <v>1349</v>
      </c>
      <c r="BR4" s="5" t="s">
        <v>693</v>
      </c>
      <c r="BS4" s="623" t="s">
        <v>1519</v>
      </c>
      <c r="BT4" s="623" t="s">
        <v>1520</v>
      </c>
      <c r="BU4" s="414" t="s">
        <v>1064</v>
      </c>
      <c r="BV4" s="5" t="s">
        <v>672</v>
      </c>
      <c r="BW4" s="188" t="s">
        <v>543</v>
      </c>
      <c r="BX4" s="188"/>
      <c r="BY4" s="86" t="s">
        <v>520</v>
      </c>
    </row>
    <row r="5" spans="1:85" ht="26.25" customHeight="1" thickBot="1" x14ac:dyDescent="0.25">
      <c r="A5" s="37" t="s">
        <v>307</v>
      </c>
      <c r="B5" s="9"/>
      <c r="C5" s="622"/>
      <c r="D5" s="9"/>
      <c r="E5" s="10"/>
      <c r="F5" s="398"/>
      <c r="G5" s="148"/>
      <c r="H5" s="277"/>
      <c r="I5" s="64"/>
      <c r="J5" s="64"/>
      <c r="K5" s="9"/>
      <c r="N5" s="9"/>
      <c r="O5" s="9"/>
      <c r="P5" s="9"/>
      <c r="Q5" s="9"/>
      <c r="R5" s="9"/>
      <c r="S5" s="9"/>
      <c r="T5" s="9"/>
      <c r="U5" s="9"/>
      <c r="V5" s="9"/>
      <c r="W5" s="9"/>
      <c r="X5" s="9"/>
      <c r="Y5" s="9"/>
      <c r="Z5" s="9"/>
      <c r="AB5" s="9"/>
      <c r="AC5" s="9"/>
      <c r="AD5" s="9"/>
      <c r="AK5" s="9"/>
      <c r="AL5" s="9"/>
      <c r="AM5" s="9"/>
      <c r="AN5" s="9"/>
      <c r="AO5" s="9"/>
      <c r="AQ5" s="9"/>
      <c r="AR5" s="9"/>
      <c r="AS5" s="9"/>
      <c r="AZ5" s="9"/>
      <c r="BC5" s="233">
        <v>0.65500000000000003</v>
      </c>
      <c r="BE5" s="281" t="s">
        <v>1568</v>
      </c>
      <c r="BG5" s="281" t="s">
        <v>1564</v>
      </c>
      <c r="BI5" s="281" t="s">
        <v>1562</v>
      </c>
      <c r="BK5" s="281"/>
      <c r="BM5" s="281"/>
      <c r="BO5" s="281"/>
      <c r="BQ5" s="281"/>
      <c r="BY5" s="37" t="s">
        <v>307</v>
      </c>
    </row>
    <row r="6" spans="1:85" ht="16.5" customHeight="1" thickBot="1" x14ac:dyDescent="0.25">
      <c r="A6" s="23">
        <v>1805</v>
      </c>
      <c r="B6" s="24" t="s">
        <v>237</v>
      </c>
      <c r="C6" s="24" t="s">
        <v>227</v>
      </c>
      <c r="D6" s="24">
        <v>18</v>
      </c>
      <c r="E6" s="25" t="s">
        <v>6</v>
      </c>
      <c r="F6" s="588" t="s">
        <v>1124</v>
      </c>
      <c r="G6" s="24">
        <v>16</v>
      </c>
      <c r="H6" s="645"/>
      <c r="I6" s="535"/>
      <c r="J6" s="452"/>
      <c r="K6" s="364">
        <f t="shared" ref="K6:K15" si="0">A6</f>
        <v>1805</v>
      </c>
      <c r="L6" s="1" t="s">
        <v>1228</v>
      </c>
      <c r="M6" s="1"/>
      <c r="N6" s="1"/>
      <c r="O6" s="1"/>
      <c r="P6" s="1"/>
      <c r="Q6" s="1"/>
      <c r="R6" s="1"/>
      <c r="S6" s="1"/>
      <c r="T6" s="1"/>
      <c r="U6" s="1"/>
      <c r="V6" s="1"/>
      <c r="W6" s="1"/>
      <c r="X6" s="1"/>
      <c r="Y6" s="31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07">
        <v>72</v>
      </c>
      <c r="BA6" s="576">
        <v>579</v>
      </c>
      <c r="BB6" s="232">
        <f t="shared" ref="BB6:BB37" si="1">G6*BA6</f>
        <v>9264</v>
      </c>
      <c r="BC6" s="232">
        <f>BB6*$BC$5</f>
        <v>6067.92</v>
      </c>
      <c r="BE6" s="128"/>
      <c r="BF6" s="6">
        <f t="shared" ref="BF6:BF37" si="2">BE6*AZ6</f>
        <v>0</v>
      </c>
      <c r="BG6" s="128"/>
      <c r="BH6" s="6">
        <f t="shared" ref="BH6:BH42" si="3">BG6*AZ6</f>
        <v>0</v>
      </c>
      <c r="BI6" s="120"/>
      <c r="BJ6" s="6">
        <f t="shared" ref="BJ6:BJ42" si="4">BI6*AZ6</f>
        <v>0</v>
      </c>
      <c r="BK6" s="128"/>
      <c r="BM6" s="360"/>
      <c r="BN6" s="6">
        <f t="shared" ref="BN6:BN42" si="5">BM6*AZ6</f>
        <v>0</v>
      </c>
      <c r="BO6" s="128"/>
      <c r="BP6" s="6">
        <f t="shared" ref="BP6:BP42" si="6">BO6*AZ6</f>
        <v>0</v>
      </c>
      <c r="BQ6" s="128"/>
      <c r="BR6" s="6">
        <f t="shared" ref="BR6:BR37" si="7">BQ6*AZ6</f>
        <v>0</v>
      </c>
      <c r="BS6" s="8">
        <v>13</v>
      </c>
      <c r="BT6" s="8">
        <v>11</v>
      </c>
      <c r="BU6" s="415">
        <v>0.83333333333333337</v>
      </c>
      <c r="BV6" s="421">
        <f t="shared" ref="BV6:BV31" si="8">IF(OR(BT6=0),0,((G6-I6)/BU6))</f>
        <v>19.2</v>
      </c>
      <c r="BW6" s="420">
        <f t="shared" ref="BW6:BW37" si="9">IF(OR(BT6=0),0,((G6+BI6+BO6+BE6+BG6+BM6+BK6+BQ6-I6)/BU6))</f>
        <v>19.2</v>
      </c>
      <c r="BX6" s="420"/>
      <c r="BY6" s="23">
        <f t="shared" ref="BY6:BY37" si="10">A6</f>
        <v>1805</v>
      </c>
      <c r="CG6" s="6" t="s">
        <v>691</v>
      </c>
    </row>
    <row r="7" spans="1:85" ht="15.75" customHeight="1" x14ac:dyDescent="0.2">
      <c r="A7" s="21">
        <v>1801</v>
      </c>
      <c r="B7" s="27" t="s">
        <v>237</v>
      </c>
      <c r="C7" s="1" t="s">
        <v>227</v>
      </c>
      <c r="D7" s="1">
        <v>18</v>
      </c>
      <c r="E7" s="2" t="s">
        <v>4</v>
      </c>
      <c r="F7" s="589" t="s">
        <v>1124</v>
      </c>
      <c r="G7" s="1">
        <v>17</v>
      </c>
      <c r="H7" s="646"/>
      <c r="I7" s="449"/>
      <c r="J7" s="452" t="s">
        <v>1559</v>
      </c>
      <c r="K7" s="364">
        <f t="shared" si="0"/>
        <v>1801</v>
      </c>
      <c r="L7" s="1" t="s">
        <v>1299</v>
      </c>
      <c r="N7" s="9"/>
      <c r="O7" s="1"/>
      <c r="P7" s="1"/>
      <c r="Q7" s="1"/>
      <c r="R7" s="1"/>
      <c r="S7" s="1"/>
      <c r="T7" s="1"/>
      <c r="U7" s="1"/>
      <c r="V7" s="1"/>
      <c r="W7" s="1"/>
      <c r="X7" s="1"/>
      <c r="Y7" s="315"/>
      <c r="Z7" s="1"/>
      <c r="AA7" s="1"/>
      <c r="AB7" s="1"/>
      <c r="AC7" s="1"/>
      <c r="AD7" s="1"/>
      <c r="AE7" s="1"/>
      <c r="AF7" s="1"/>
      <c r="AG7" s="1"/>
      <c r="AH7" s="1"/>
      <c r="AI7" s="1"/>
      <c r="AJ7" s="1"/>
      <c r="AK7" s="1"/>
      <c r="AL7" s="1"/>
      <c r="AM7" s="1"/>
      <c r="AN7" s="1"/>
      <c r="AO7" s="1"/>
      <c r="AP7" s="1"/>
      <c r="AQ7" s="1"/>
      <c r="AR7" s="1"/>
      <c r="AS7" s="1"/>
      <c r="AT7" s="1"/>
      <c r="AU7" s="1"/>
      <c r="AV7" s="1"/>
      <c r="AW7" s="1"/>
      <c r="AX7" s="1"/>
      <c r="AY7" s="1"/>
      <c r="AZ7" s="75">
        <v>72</v>
      </c>
      <c r="BA7" s="576">
        <v>579</v>
      </c>
      <c r="BB7" s="232">
        <f t="shared" si="1"/>
        <v>9843</v>
      </c>
      <c r="BC7" s="232">
        <f t="shared" ref="BC7:BC81" si="11">BB7*$BC$5</f>
        <v>6447.165</v>
      </c>
      <c r="BE7" s="129"/>
      <c r="BF7" s="6">
        <f t="shared" si="2"/>
        <v>0</v>
      </c>
      <c r="BG7" s="129"/>
      <c r="BH7" s="6">
        <f t="shared" si="3"/>
        <v>0</v>
      </c>
      <c r="BI7" s="121"/>
      <c r="BJ7" s="6">
        <f t="shared" si="4"/>
        <v>0</v>
      </c>
      <c r="BK7" s="129"/>
      <c r="BM7" s="359"/>
      <c r="BN7" s="6">
        <f t="shared" si="5"/>
        <v>0</v>
      </c>
      <c r="BO7" s="129"/>
      <c r="BP7" s="6">
        <f t="shared" si="6"/>
        <v>0</v>
      </c>
      <c r="BQ7" s="698"/>
      <c r="BR7" s="6">
        <f t="shared" si="7"/>
        <v>0</v>
      </c>
      <c r="BS7" s="8">
        <v>24</v>
      </c>
      <c r="BT7" s="8">
        <v>26</v>
      </c>
      <c r="BU7" s="415">
        <f t="shared" ref="BU7:BU37" si="12">BT7/12</f>
        <v>2.1666666666666665</v>
      </c>
      <c r="BV7" s="421">
        <f t="shared" si="8"/>
        <v>7.8461538461538467</v>
      </c>
      <c r="BW7" s="420">
        <f t="shared" si="9"/>
        <v>7.8461538461538467</v>
      </c>
      <c r="BX7" s="420"/>
      <c r="BY7" s="21">
        <f t="shared" si="10"/>
        <v>1801</v>
      </c>
    </row>
    <row r="8" spans="1:85" ht="15.75" customHeight="1" x14ac:dyDescent="0.2">
      <c r="A8" s="26">
        <v>1802</v>
      </c>
      <c r="B8" s="27" t="s">
        <v>237</v>
      </c>
      <c r="C8" s="27" t="s">
        <v>227</v>
      </c>
      <c r="D8" s="27">
        <v>18</v>
      </c>
      <c r="E8" s="28" t="s">
        <v>5</v>
      </c>
      <c r="F8" s="589" t="s">
        <v>1124</v>
      </c>
      <c r="G8" s="27">
        <v>5</v>
      </c>
      <c r="H8" s="647"/>
      <c r="I8" s="449"/>
      <c r="J8" s="452"/>
      <c r="K8" s="324">
        <f t="shared" si="0"/>
        <v>1802</v>
      </c>
      <c r="L8" s="9" t="s">
        <v>1205</v>
      </c>
      <c r="N8" s="1"/>
      <c r="O8" s="1"/>
      <c r="P8" s="1"/>
      <c r="Q8" s="1"/>
      <c r="R8" s="1"/>
      <c r="S8" s="1"/>
      <c r="T8" s="1"/>
      <c r="U8" s="1"/>
      <c r="V8" s="1"/>
      <c r="W8" s="1"/>
      <c r="X8" s="1"/>
      <c r="Y8" s="315"/>
      <c r="Z8" s="1"/>
      <c r="AA8" s="1"/>
      <c r="AB8" s="1"/>
      <c r="AC8" s="1"/>
      <c r="AD8" s="1"/>
      <c r="AE8" s="1"/>
      <c r="AF8" s="1"/>
      <c r="AG8" s="1"/>
      <c r="AH8" s="1"/>
      <c r="AI8" s="1"/>
      <c r="AJ8" s="1"/>
      <c r="AK8" s="1"/>
      <c r="AL8" s="1"/>
      <c r="AM8" s="1"/>
      <c r="AN8" s="1"/>
      <c r="AO8" s="1"/>
      <c r="AP8" s="1"/>
      <c r="AQ8" s="1"/>
      <c r="AR8" s="1"/>
      <c r="AS8" s="1"/>
      <c r="AT8" s="1"/>
      <c r="AU8" s="1"/>
      <c r="AV8" s="1"/>
      <c r="AW8" s="1"/>
      <c r="AX8" s="1"/>
      <c r="AY8" s="1"/>
      <c r="AZ8" s="208">
        <v>72</v>
      </c>
      <c r="BA8" s="576">
        <v>579</v>
      </c>
      <c r="BB8" s="232">
        <f t="shared" si="1"/>
        <v>2895</v>
      </c>
      <c r="BC8" s="232">
        <f t="shared" si="11"/>
        <v>1896.2250000000001</v>
      </c>
      <c r="BE8" s="218"/>
      <c r="BF8" s="6">
        <f t="shared" si="2"/>
        <v>0</v>
      </c>
      <c r="BG8" s="218"/>
      <c r="BH8" s="6">
        <f t="shared" si="3"/>
        <v>0</v>
      </c>
      <c r="BI8" s="363"/>
      <c r="BJ8" s="6">
        <f t="shared" si="4"/>
        <v>0</v>
      </c>
      <c r="BK8" s="218"/>
      <c r="BM8" s="363"/>
      <c r="BN8" s="6">
        <f t="shared" si="5"/>
        <v>0</v>
      </c>
      <c r="BO8" s="218"/>
      <c r="BP8" s="6">
        <f t="shared" si="6"/>
        <v>0</v>
      </c>
      <c r="BQ8" s="218"/>
      <c r="BR8" s="6">
        <f t="shared" si="7"/>
        <v>0</v>
      </c>
      <c r="BS8" s="8">
        <v>14</v>
      </c>
      <c r="BT8" s="8">
        <v>12</v>
      </c>
      <c r="BU8" s="415">
        <f t="shared" si="12"/>
        <v>1</v>
      </c>
      <c r="BV8" s="421">
        <f t="shared" si="8"/>
        <v>5</v>
      </c>
      <c r="BW8" s="420">
        <f t="shared" si="9"/>
        <v>5</v>
      </c>
      <c r="BX8" s="420"/>
      <c r="BY8" s="21">
        <f t="shared" si="10"/>
        <v>1802</v>
      </c>
    </row>
    <row r="9" spans="1:85" ht="15" customHeight="1" thickBot="1" x14ac:dyDescent="0.25">
      <c r="A9" s="21">
        <v>1810</v>
      </c>
      <c r="B9" s="1" t="s">
        <v>237</v>
      </c>
      <c r="C9" s="1" t="s">
        <v>168</v>
      </c>
      <c r="D9" s="1">
        <v>18</v>
      </c>
      <c r="E9" s="2" t="s">
        <v>4</v>
      </c>
      <c r="F9" s="589" t="s">
        <v>1124</v>
      </c>
      <c r="G9" s="1">
        <v>27</v>
      </c>
      <c r="H9" s="648"/>
      <c r="I9" s="449"/>
      <c r="J9" s="452"/>
      <c r="K9" s="324">
        <f t="shared" si="0"/>
        <v>1810</v>
      </c>
      <c r="L9" s="9" t="s">
        <v>1119</v>
      </c>
      <c r="M9" s="9" t="s">
        <v>1335</v>
      </c>
      <c r="N9" s="1"/>
      <c r="O9" s="1"/>
      <c r="P9" s="1"/>
      <c r="Q9" s="1"/>
      <c r="R9" s="1"/>
      <c r="S9" s="1"/>
      <c r="T9" s="1"/>
      <c r="U9" s="1"/>
      <c r="V9" s="1"/>
      <c r="W9" s="1"/>
      <c r="X9" s="1"/>
      <c r="Y9" s="315"/>
      <c r="Z9" s="1"/>
      <c r="AA9" s="1"/>
      <c r="AB9" s="1"/>
      <c r="AC9" s="1"/>
      <c r="AD9" s="1"/>
      <c r="AE9" s="1"/>
      <c r="AF9" s="1"/>
      <c r="AG9" s="1"/>
      <c r="AH9" s="1"/>
      <c r="AI9" s="1"/>
      <c r="AJ9" s="1"/>
      <c r="AK9" s="1"/>
      <c r="AL9" s="1"/>
      <c r="AM9" s="1"/>
      <c r="AN9" s="1"/>
      <c r="AO9" s="1"/>
      <c r="AP9" s="1"/>
      <c r="AQ9" s="1"/>
      <c r="AR9" s="1"/>
      <c r="AS9" s="1"/>
      <c r="AT9" s="1"/>
      <c r="AU9" s="1"/>
      <c r="AV9" s="1"/>
      <c r="AW9" s="1"/>
      <c r="AX9" s="1"/>
      <c r="AY9" s="1"/>
      <c r="AZ9" s="75">
        <v>78</v>
      </c>
      <c r="BA9" s="576">
        <v>579</v>
      </c>
      <c r="BB9" s="232">
        <f t="shared" si="1"/>
        <v>15633</v>
      </c>
      <c r="BC9" s="232">
        <f t="shared" si="11"/>
        <v>10239.615</v>
      </c>
      <c r="BE9" s="129"/>
      <c r="BF9" s="6">
        <f t="shared" si="2"/>
        <v>0</v>
      </c>
      <c r="BG9" s="129"/>
      <c r="BH9" s="6">
        <f t="shared" si="3"/>
        <v>0</v>
      </c>
      <c r="BI9" s="359"/>
      <c r="BJ9" s="6">
        <f t="shared" si="4"/>
        <v>0</v>
      </c>
      <c r="BK9" s="129"/>
      <c r="BM9" s="359"/>
      <c r="BN9" s="6">
        <f t="shared" si="5"/>
        <v>0</v>
      </c>
      <c r="BO9" s="129"/>
      <c r="BP9" s="6">
        <f t="shared" si="6"/>
        <v>0</v>
      </c>
      <c r="BQ9" s="129"/>
      <c r="BR9" s="6">
        <f t="shared" si="7"/>
        <v>0</v>
      </c>
      <c r="BS9" s="8">
        <v>41</v>
      </c>
      <c r="BT9" s="8">
        <v>27</v>
      </c>
      <c r="BU9" s="415">
        <f t="shared" si="12"/>
        <v>2.25</v>
      </c>
      <c r="BV9" s="421">
        <f t="shared" si="8"/>
        <v>12</v>
      </c>
      <c r="BW9" s="420">
        <f t="shared" si="9"/>
        <v>12</v>
      </c>
      <c r="BX9" s="420"/>
      <c r="BY9" s="21">
        <f t="shared" si="10"/>
        <v>1810</v>
      </c>
    </row>
    <row r="10" spans="1:85" ht="15.75" customHeight="1" x14ac:dyDescent="0.2">
      <c r="A10" s="21">
        <v>1811</v>
      </c>
      <c r="B10" s="1" t="s">
        <v>237</v>
      </c>
      <c r="C10" s="1" t="s">
        <v>168</v>
      </c>
      <c r="D10" s="1">
        <v>18</v>
      </c>
      <c r="E10" s="2" t="s">
        <v>5</v>
      </c>
      <c r="F10" s="589" t="s">
        <v>1124</v>
      </c>
      <c r="G10" s="1">
        <v>5</v>
      </c>
      <c r="H10" s="648"/>
      <c r="I10" s="449"/>
      <c r="J10" s="554"/>
      <c r="K10" s="324">
        <f t="shared" si="0"/>
        <v>1811</v>
      </c>
      <c r="L10" s="1" t="s">
        <v>1191</v>
      </c>
      <c r="M10" s="1"/>
      <c r="N10" s="1"/>
      <c r="O10" s="1"/>
      <c r="P10" s="1"/>
      <c r="Q10" s="1"/>
      <c r="R10" s="1"/>
      <c r="S10" s="1"/>
      <c r="T10" s="1"/>
      <c r="U10" s="1"/>
      <c r="V10" s="1"/>
      <c r="W10" s="1"/>
      <c r="X10" s="1"/>
      <c r="Y10" s="315"/>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75">
        <v>78</v>
      </c>
      <c r="BA10" s="576">
        <v>579</v>
      </c>
      <c r="BB10" s="232">
        <f t="shared" si="1"/>
        <v>2895</v>
      </c>
      <c r="BC10" s="232">
        <f t="shared" si="11"/>
        <v>1896.2250000000001</v>
      </c>
      <c r="BE10" s="129"/>
      <c r="BF10" s="6">
        <f t="shared" si="2"/>
        <v>0</v>
      </c>
      <c r="BG10" s="129"/>
      <c r="BH10" s="6">
        <f t="shared" si="3"/>
        <v>0</v>
      </c>
      <c r="BI10" s="359"/>
      <c r="BJ10" s="6">
        <f t="shared" si="4"/>
        <v>0</v>
      </c>
      <c r="BK10" s="129"/>
      <c r="BM10" s="359"/>
      <c r="BN10" s="6">
        <f t="shared" si="5"/>
        <v>0</v>
      </c>
      <c r="BO10" s="129"/>
      <c r="BP10" s="6">
        <f t="shared" si="6"/>
        <v>0</v>
      </c>
      <c r="BQ10" s="129"/>
      <c r="BR10" s="6">
        <f t="shared" si="7"/>
        <v>0</v>
      </c>
      <c r="BS10" s="8">
        <v>6</v>
      </c>
      <c r="BT10" s="8">
        <v>7</v>
      </c>
      <c r="BU10" s="415">
        <f t="shared" si="12"/>
        <v>0.58333333333333337</v>
      </c>
      <c r="BV10" s="421">
        <f t="shared" si="8"/>
        <v>8.5714285714285712</v>
      </c>
      <c r="BW10" s="420">
        <f t="shared" si="9"/>
        <v>8.5714285714285712</v>
      </c>
      <c r="BX10" s="420"/>
      <c r="BY10" s="21">
        <f t="shared" si="10"/>
        <v>1811</v>
      </c>
    </row>
    <row r="11" spans="1:85" ht="15.75" customHeight="1" x14ac:dyDescent="0.2">
      <c r="A11" s="21">
        <v>1807</v>
      </c>
      <c r="B11" s="1" t="s">
        <v>237</v>
      </c>
      <c r="C11" s="1" t="s">
        <v>57</v>
      </c>
      <c r="D11" s="1">
        <v>18</v>
      </c>
      <c r="E11" s="2" t="s">
        <v>4</v>
      </c>
      <c r="F11" s="589" t="s">
        <v>1124</v>
      </c>
      <c r="G11" s="1">
        <v>16</v>
      </c>
      <c r="H11" s="648"/>
      <c r="I11" s="449"/>
      <c r="J11" s="452"/>
      <c r="K11" s="324">
        <v>1807</v>
      </c>
      <c r="L11" s="9" t="s">
        <v>1566</v>
      </c>
      <c r="P11" s="1"/>
      <c r="Q11" s="1"/>
      <c r="R11" s="1"/>
      <c r="S11" s="1"/>
      <c r="T11" s="1"/>
      <c r="U11" s="1"/>
      <c r="V11" s="1"/>
      <c r="W11" s="1"/>
      <c r="X11" s="1"/>
      <c r="Y11" s="315"/>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75">
        <v>85</v>
      </c>
      <c r="BA11" s="576">
        <v>579</v>
      </c>
      <c r="BB11" s="232">
        <f t="shared" si="1"/>
        <v>9264</v>
      </c>
      <c r="BC11" s="232">
        <f t="shared" si="11"/>
        <v>6067.92</v>
      </c>
      <c r="BE11" s="129"/>
      <c r="BF11" s="6">
        <f t="shared" si="2"/>
        <v>0</v>
      </c>
      <c r="BG11" s="129">
        <v>10</v>
      </c>
      <c r="BH11" s="6">
        <f t="shared" si="3"/>
        <v>850</v>
      </c>
      <c r="BI11" s="359"/>
      <c r="BJ11" s="6">
        <f t="shared" si="4"/>
        <v>0</v>
      </c>
      <c r="BK11" s="129"/>
      <c r="BM11" s="359"/>
      <c r="BN11" s="6">
        <f t="shared" si="5"/>
        <v>0</v>
      </c>
      <c r="BO11" s="129"/>
      <c r="BP11" s="6">
        <f t="shared" si="6"/>
        <v>0</v>
      </c>
      <c r="BQ11" s="129"/>
      <c r="BR11" s="6">
        <f t="shared" si="7"/>
        <v>0</v>
      </c>
      <c r="BS11" s="8">
        <v>89</v>
      </c>
      <c r="BT11" s="8">
        <v>88</v>
      </c>
      <c r="BU11" s="415">
        <f t="shared" si="12"/>
        <v>7.333333333333333</v>
      </c>
      <c r="BV11" s="421">
        <f t="shared" si="8"/>
        <v>2.1818181818181821</v>
      </c>
      <c r="BW11" s="420">
        <f t="shared" si="9"/>
        <v>3.5454545454545454</v>
      </c>
      <c r="BX11" s="420"/>
      <c r="BY11" s="21">
        <f t="shared" si="10"/>
        <v>1807</v>
      </c>
    </row>
    <row r="12" spans="1:85" ht="15.75" customHeight="1" x14ac:dyDescent="0.2">
      <c r="A12" s="21">
        <v>1808</v>
      </c>
      <c r="B12" s="1" t="s">
        <v>237</v>
      </c>
      <c r="C12" s="1" t="s">
        <v>57</v>
      </c>
      <c r="D12" s="1">
        <v>18</v>
      </c>
      <c r="E12" s="2" t="s">
        <v>5</v>
      </c>
      <c r="F12" s="589" t="s">
        <v>1124</v>
      </c>
      <c r="G12" s="1">
        <v>27</v>
      </c>
      <c r="H12" s="648"/>
      <c r="I12" s="449"/>
      <c r="J12" s="452"/>
      <c r="K12" s="324">
        <f t="shared" si="0"/>
        <v>1808</v>
      </c>
      <c r="L12" s="9" t="s">
        <v>1307</v>
      </c>
      <c r="M12" s="9" t="s">
        <v>1515</v>
      </c>
      <c r="N12" s="1"/>
      <c r="O12" s="1"/>
      <c r="P12" s="1"/>
      <c r="Q12" s="1"/>
      <c r="R12" s="1"/>
      <c r="S12" s="1"/>
      <c r="T12" s="1"/>
      <c r="U12" s="1"/>
      <c r="V12" s="1"/>
      <c r="W12" s="1"/>
      <c r="X12" s="315"/>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640"/>
      <c r="BA12" s="576">
        <v>579</v>
      </c>
      <c r="BB12" s="232">
        <f t="shared" si="1"/>
        <v>15633</v>
      </c>
      <c r="BC12" s="232">
        <f t="shared" si="11"/>
        <v>10239.615</v>
      </c>
      <c r="BE12" s="129"/>
      <c r="BF12" s="6">
        <f t="shared" si="2"/>
        <v>0</v>
      </c>
      <c r="BG12" s="129"/>
      <c r="BH12" s="6">
        <f t="shared" si="3"/>
        <v>0</v>
      </c>
      <c r="BI12" s="359"/>
      <c r="BJ12" s="6">
        <f t="shared" si="4"/>
        <v>0</v>
      </c>
      <c r="BK12" s="129"/>
      <c r="BM12" s="359"/>
      <c r="BN12" s="6">
        <f t="shared" si="5"/>
        <v>0</v>
      </c>
      <c r="BO12" s="129"/>
      <c r="BP12" s="6">
        <f t="shared" si="6"/>
        <v>0</v>
      </c>
      <c r="BQ12" s="698"/>
      <c r="BR12" s="6">
        <f t="shared" si="7"/>
        <v>0</v>
      </c>
      <c r="BS12" s="8">
        <v>46</v>
      </c>
      <c r="BT12" s="8">
        <v>45</v>
      </c>
      <c r="BU12" s="415">
        <f t="shared" si="12"/>
        <v>3.75</v>
      </c>
      <c r="BV12" s="421">
        <f t="shared" si="8"/>
        <v>7.2</v>
      </c>
      <c r="BW12" s="420">
        <f t="shared" si="9"/>
        <v>7.2</v>
      </c>
      <c r="BX12" s="420"/>
      <c r="BY12" s="21">
        <f t="shared" si="10"/>
        <v>1808</v>
      </c>
    </row>
    <row r="13" spans="1:85" ht="15.75" customHeight="1" x14ac:dyDescent="0.2">
      <c r="A13" s="21">
        <v>1809</v>
      </c>
      <c r="B13" s="1" t="s">
        <v>237</v>
      </c>
      <c r="C13" s="1" t="s">
        <v>57</v>
      </c>
      <c r="D13" s="1">
        <v>18</v>
      </c>
      <c r="E13" s="2" t="s">
        <v>6</v>
      </c>
      <c r="F13" s="589" t="s">
        <v>1124</v>
      </c>
      <c r="G13" s="1">
        <v>1</v>
      </c>
      <c r="H13" s="648"/>
      <c r="I13" s="449"/>
      <c r="J13" s="452"/>
      <c r="K13" s="324">
        <f t="shared" si="0"/>
        <v>1809</v>
      </c>
      <c r="L13" s="1" t="s">
        <v>1549</v>
      </c>
      <c r="M13" s="1"/>
      <c r="N13" s="1"/>
      <c r="O13" s="1"/>
      <c r="P13" s="1"/>
      <c r="Q13" s="1"/>
      <c r="R13" s="1"/>
      <c r="S13" s="1"/>
      <c r="T13" s="1"/>
      <c r="U13" s="1"/>
      <c r="V13" s="1"/>
      <c r="W13" s="1"/>
      <c r="X13" s="1"/>
      <c r="Y13" s="315"/>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75">
        <v>85</v>
      </c>
      <c r="BA13" s="576">
        <v>579</v>
      </c>
      <c r="BB13" s="232">
        <f t="shared" si="1"/>
        <v>579</v>
      </c>
      <c r="BC13" s="232">
        <f>BB13*$BC$5</f>
        <v>379.245</v>
      </c>
      <c r="BE13" s="129"/>
      <c r="BF13" s="6">
        <f t="shared" si="2"/>
        <v>0</v>
      </c>
      <c r="BG13" s="129">
        <v>10</v>
      </c>
      <c r="BH13" s="6">
        <f t="shared" si="3"/>
        <v>850</v>
      </c>
      <c r="BI13" s="359">
        <v>5</v>
      </c>
      <c r="BJ13" s="6">
        <f t="shared" si="4"/>
        <v>425</v>
      </c>
      <c r="BK13" s="129"/>
      <c r="BM13" s="359"/>
      <c r="BN13" s="6">
        <f t="shared" si="5"/>
        <v>0</v>
      </c>
      <c r="BO13" s="129"/>
      <c r="BP13" s="6">
        <f t="shared" si="6"/>
        <v>0</v>
      </c>
      <c r="BQ13" s="698"/>
      <c r="BR13" s="6">
        <f t="shared" si="7"/>
        <v>0</v>
      </c>
      <c r="BS13" s="8">
        <v>20</v>
      </c>
      <c r="BT13" s="8">
        <v>22</v>
      </c>
      <c r="BU13" s="415">
        <f t="shared" si="12"/>
        <v>1.8333333333333333</v>
      </c>
      <c r="BV13" s="421">
        <f t="shared" si="8"/>
        <v>0.54545454545454553</v>
      </c>
      <c r="BW13" s="420">
        <f t="shared" si="9"/>
        <v>8.7272727272727284</v>
      </c>
      <c r="BX13" s="420"/>
      <c r="BY13" s="21">
        <f t="shared" si="10"/>
        <v>1809</v>
      </c>
    </row>
    <row r="14" spans="1:85" ht="15.75" customHeight="1" x14ac:dyDescent="0.2">
      <c r="A14" s="21">
        <v>1825</v>
      </c>
      <c r="B14" s="1" t="s">
        <v>237</v>
      </c>
      <c r="C14" s="1" t="s">
        <v>58</v>
      </c>
      <c r="D14" s="1">
        <v>18</v>
      </c>
      <c r="E14" s="2" t="s">
        <v>4</v>
      </c>
      <c r="F14" s="589" t="s">
        <v>1124</v>
      </c>
      <c r="G14" s="1">
        <v>68</v>
      </c>
      <c r="H14" s="648"/>
      <c r="I14" s="449"/>
      <c r="J14" s="452"/>
      <c r="K14" s="324">
        <f t="shared" si="0"/>
        <v>1825</v>
      </c>
      <c r="L14" s="9" t="s">
        <v>1053</v>
      </c>
      <c r="M14" s="9" t="s">
        <v>1317</v>
      </c>
      <c r="N14" s="9" t="s">
        <v>1317</v>
      </c>
      <c r="O14" s="1" t="s">
        <v>1340</v>
      </c>
      <c r="V14" s="1"/>
      <c r="W14" s="1"/>
      <c r="X14" s="1"/>
      <c r="Y14" s="315"/>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75">
        <v>89</v>
      </c>
      <c r="BA14" s="576">
        <v>579</v>
      </c>
      <c r="BB14" s="232">
        <f t="shared" si="1"/>
        <v>39372</v>
      </c>
      <c r="BC14" s="232">
        <f t="shared" si="11"/>
        <v>25788.66</v>
      </c>
      <c r="BE14" s="129"/>
      <c r="BF14" s="6">
        <f t="shared" si="2"/>
        <v>0</v>
      </c>
      <c r="BG14" s="129"/>
      <c r="BH14" s="6">
        <f t="shared" si="3"/>
        <v>0</v>
      </c>
      <c r="BI14" s="359"/>
      <c r="BJ14" s="6">
        <f t="shared" si="4"/>
        <v>0</v>
      </c>
      <c r="BK14" s="129"/>
      <c r="BM14" s="359"/>
      <c r="BN14" s="6">
        <f t="shared" si="5"/>
        <v>0</v>
      </c>
      <c r="BO14" s="129"/>
      <c r="BP14" s="6">
        <f t="shared" si="6"/>
        <v>0</v>
      </c>
      <c r="BQ14" s="129"/>
      <c r="BR14" s="6">
        <f t="shared" si="7"/>
        <v>0</v>
      </c>
      <c r="BS14" s="8">
        <v>122</v>
      </c>
      <c r="BT14" s="8">
        <v>125</v>
      </c>
      <c r="BU14" s="415">
        <f t="shared" si="12"/>
        <v>10.416666666666666</v>
      </c>
      <c r="BV14" s="421">
        <f t="shared" si="8"/>
        <v>6.5280000000000005</v>
      </c>
      <c r="BW14" s="420">
        <f t="shared" si="9"/>
        <v>6.5280000000000005</v>
      </c>
      <c r="BX14" s="420"/>
      <c r="BY14" s="21">
        <f t="shared" si="10"/>
        <v>1825</v>
      </c>
    </row>
    <row r="15" spans="1:85" ht="16.5" customHeight="1" x14ac:dyDescent="0.2">
      <c r="A15" s="21">
        <v>1826</v>
      </c>
      <c r="B15" s="1" t="s">
        <v>237</v>
      </c>
      <c r="C15" s="1" t="s">
        <v>58</v>
      </c>
      <c r="D15" s="1">
        <v>18</v>
      </c>
      <c r="E15" s="2" t="s">
        <v>5</v>
      </c>
      <c r="F15" s="589" t="s">
        <v>1124</v>
      </c>
      <c r="G15" s="1">
        <v>29</v>
      </c>
      <c r="H15" s="648"/>
      <c r="I15" s="449"/>
      <c r="J15" s="452"/>
      <c r="K15" s="324">
        <f t="shared" si="0"/>
        <v>1826</v>
      </c>
      <c r="L15" s="9" t="s">
        <v>1532</v>
      </c>
      <c r="M15" s="9" t="s">
        <v>1305</v>
      </c>
      <c r="P15" s="1"/>
      <c r="Q15" s="1"/>
      <c r="R15" s="1"/>
      <c r="S15" s="1"/>
      <c r="T15" s="1"/>
      <c r="U15" s="1"/>
      <c r="V15" s="1"/>
      <c r="W15" s="1"/>
      <c r="X15" s="1"/>
      <c r="Y15" s="315"/>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75">
        <v>89</v>
      </c>
      <c r="BA15" s="576">
        <v>579</v>
      </c>
      <c r="BB15" s="232">
        <f t="shared" si="1"/>
        <v>16791</v>
      </c>
      <c r="BC15" s="232">
        <f t="shared" si="11"/>
        <v>10998.105</v>
      </c>
      <c r="BE15" s="129"/>
      <c r="BF15" s="6">
        <f t="shared" si="2"/>
        <v>0</v>
      </c>
      <c r="BG15" s="129"/>
      <c r="BH15" s="6">
        <f t="shared" si="3"/>
        <v>0</v>
      </c>
      <c r="BI15" s="359"/>
      <c r="BJ15" s="6">
        <f t="shared" si="4"/>
        <v>0</v>
      </c>
      <c r="BK15" s="129"/>
      <c r="BM15" s="359"/>
      <c r="BN15" s="6">
        <f t="shared" si="5"/>
        <v>0</v>
      </c>
      <c r="BO15" s="129"/>
      <c r="BP15" s="6">
        <f t="shared" si="6"/>
        <v>0</v>
      </c>
      <c r="BQ15" s="698"/>
      <c r="BR15" s="6">
        <f t="shared" si="7"/>
        <v>0</v>
      </c>
      <c r="BS15" s="8">
        <v>59</v>
      </c>
      <c r="BT15" s="8">
        <v>61</v>
      </c>
      <c r="BU15" s="415">
        <f t="shared" si="12"/>
        <v>5.083333333333333</v>
      </c>
      <c r="BV15" s="421">
        <f t="shared" si="8"/>
        <v>5.7049180327868854</v>
      </c>
      <c r="BW15" s="420">
        <f t="shared" si="9"/>
        <v>5.7049180327868854</v>
      </c>
      <c r="BX15" s="420"/>
      <c r="BY15" s="21">
        <f t="shared" si="10"/>
        <v>1826</v>
      </c>
    </row>
    <row r="16" spans="1:85" ht="15.75" customHeight="1" x14ac:dyDescent="0.2">
      <c r="A16" s="21">
        <v>1871</v>
      </c>
      <c r="B16" s="1" t="s">
        <v>237</v>
      </c>
      <c r="C16" s="1" t="s">
        <v>70</v>
      </c>
      <c r="D16" s="1">
        <v>18</v>
      </c>
      <c r="E16" s="2" t="s">
        <v>6</v>
      </c>
      <c r="F16" s="589" t="s">
        <v>1124</v>
      </c>
      <c r="G16" s="1">
        <v>8</v>
      </c>
      <c r="H16" s="648"/>
      <c r="I16" s="453"/>
      <c r="J16" s="452"/>
      <c r="K16" s="324">
        <v>1871</v>
      </c>
      <c r="L16" s="1" t="s">
        <v>1277</v>
      </c>
      <c r="N16" s="1"/>
      <c r="O16" s="1"/>
      <c r="P16" s="1"/>
      <c r="Q16" s="1"/>
      <c r="R16" s="1"/>
      <c r="S16" s="1"/>
      <c r="T16" s="1"/>
      <c r="U16" s="1"/>
      <c r="V16" s="1"/>
      <c r="W16" s="1"/>
      <c r="X16" s="1"/>
      <c r="Y16" s="315"/>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75">
        <v>94</v>
      </c>
      <c r="BA16" s="576">
        <v>579</v>
      </c>
      <c r="BB16" s="232">
        <f t="shared" si="1"/>
        <v>4632</v>
      </c>
      <c r="BC16" s="232">
        <f t="shared" si="11"/>
        <v>3033.96</v>
      </c>
      <c r="BE16" s="129"/>
      <c r="BF16" s="6">
        <f t="shared" si="2"/>
        <v>0</v>
      </c>
      <c r="BG16" s="129"/>
      <c r="BH16" s="6">
        <f t="shared" si="3"/>
        <v>0</v>
      </c>
      <c r="BI16" s="359"/>
      <c r="BJ16" s="6">
        <f t="shared" si="4"/>
        <v>0</v>
      </c>
      <c r="BK16" s="129"/>
      <c r="BM16" s="359"/>
      <c r="BN16" s="6">
        <f t="shared" si="5"/>
        <v>0</v>
      </c>
      <c r="BO16" s="129"/>
      <c r="BP16" s="6">
        <f t="shared" si="6"/>
        <v>0</v>
      </c>
      <c r="BQ16" s="698"/>
      <c r="BR16" s="6">
        <f t="shared" si="7"/>
        <v>0</v>
      </c>
      <c r="BS16" s="8">
        <v>9</v>
      </c>
      <c r="BT16" s="8">
        <v>9</v>
      </c>
      <c r="BU16" s="415">
        <f t="shared" si="12"/>
        <v>0.75</v>
      </c>
      <c r="BV16" s="421">
        <f t="shared" si="8"/>
        <v>10.666666666666666</v>
      </c>
      <c r="BW16" s="420">
        <f t="shared" si="9"/>
        <v>10.666666666666666</v>
      </c>
      <c r="BX16" s="420"/>
      <c r="BY16" s="21">
        <f t="shared" si="10"/>
        <v>1871</v>
      </c>
    </row>
    <row r="17" spans="1:77" ht="15.75" customHeight="1" x14ac:dyDescent="0.2">
      <c r="A17" s="21">
        <v>1869</v>
      </c>
      <c r="B17" s="1" t="s">
        <v>237</v>
      </c>
      <c r="C17" s="1" t="s">
        <v>70</v>
      </c>
      <c r="D17" s="1">
        <v>18</v>
      </c>
      <c r="E17" s="2" t="s">
        <v>4</v>
      </c>
      <c r="F17" s="589" t="s">
        <v>1124</v>
      </c>
      <c r="G17" s="1">
        <v>2</v>
      </c>
      <c r="H17" s="648" t="s">
        <v>1565</v>
      </c>
      <c r="I17" s="449"/>
      <c r="J17" s="452"/>
      <c r="K17" s="324">
        <f t="shared" ref="K17:K29" si="13">A17</f>
        <v>1869</v>
      </c>
      <c r="L17" s="9" t="s">
        <v>1298</v>
      </c>
      <c r="N17" s="9"/>
      <c r="O17" s="1"/>
      <c r="P17" s="1"/>
      <c r="Q17" s="1"/>
      <c r="R17" s="1"/>
      <c r="S17" s="1"/>
      <c r="T17" s="1"/>
      <c r="U17" s="1"/>
      <c r="V17" s="1"/>
      <c r="W17" s="1"/>
      <c r="X17" s="1"/>
      <c r="Y17" s="315"/>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75">
        <v>94</v>
      </c>
      <c r="BA17" s="576">
        <v>579</v>
      </c>
      <c r="BB17" s="232">
        <f t="shared" si="1"/>
        <v>1158</v>
      </c>
      <c r="BC17" s="232">
        <f t="shared" si="11"/>
        <v>758.49</v>
      </c>
      <c r="BE17" s="129"/>
      <c r="BF17" s="6">
        <f t="shared" si="2"/>
        <v>0</v>
      </c>
      <c r="BG17" s="129">
        <v>10</v>
      </c>
      <c r="BH17" s="6">
        <f t="shared" si="3"/>
        <v>940</v>
      </c>
      <c r="BI17" s="359"/>
      <c r="BJ17" s="6">
        <f t="shared" si="4"/>
        <v>0</v>
      </c>
      <c r="BK17" s="129"/>
      <c r="BM17" s="359"/>
      <c r="BN17" s="6">
        <f t="shared" si="5"/>
        <v>0</v>
      </c>
      <c r="BO17" s="129"/>
      <c r="BP17" s="6">
        <f t="shared" si="6"/>
        <v>0</v>
      </c>
      <c r="BQ17" s="698"/>
      <c r="BR17" s="6">
        <f t="shared" si="7"/>
        <v>0</v>
      </c>
      <c r="BS17" s="8">
        <v>47</v>
      </c>
      <c r="BT17" s="8">
        <v>43</v>
      </c>
      <c r="BU17" s="415">
        <f t="shared" si="12"/>
        <v>3.5833333333333335</v>
      </c>
      <c r="BV17" s="421">
        <f t="shared" si="8"/>
        <v>0.55813953488372092</v>
      </c>
      <c r="BW17" s="420">
        <f t="shared" si="9"/>
        <v>3.3488372093023253</v>
      </c>
      <c r="BX17" s="420"/>
      <c r="BY17" s="21">
        <f t="shared" si="10"/>
        <v>1869</v>
      </c>
    </row>
    <row r="18" spans="1:77" ht="15" customHeight="1" x14ac:dyDescent="0.2">
      <c r="A18" s="21">
        <v>1870</v>
      </c>
      <c r="B18" s="1" t="s">
        <v>237</v>
      </c>
      <c r="C18" s="1" t="s">
        <v>70</v>
      </c>
      <c r="D18" s="1">
        <v>18</v>
      </c>
      <c r="E18" s="2" t="s">
        <v>5</v>
      </c>
      <c r="F18" s="589" t="s">
        <v>1124</v>
      </c>
      <c r="G18" s="1">
        <v>13</v>
      </c>
      <c r="H18" s="648"/>
      <c r="I18" s="449"/>
      <c r="J18" s="452"/>
      <c r="K18" s="324">
        <f t="shared" si="13"/>
        <v>1870</v>
      </c>
      <c r="L18" s="1" t="s">
        <v>1178</v>
      </c>
      <c r="M18" s="1" t="s">
        <v>1178</v>
      </c>
      <c r="O18" s="1"/>
      <c r="P18" s="1"/>
      <c r="Q18" s="1"/>
      <c r="R18" s="1"/>
      <c r="S18" s="1"/>
      <c r="T18" s="1"/>
      <c r="U18" s="1"/>
      <c r="V18" s="1"/>
      <c r="W18" s="1"/>
      <c r="X18" s="1"/>
      <c r="Y18" s="315"/>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75">
        <v>94</v>
      </c>
      <c r="BA18" s="576">
        <v>579</v>
      </c>
      <c r="BB18" s="232">
        <f t="shared" si="1"/>
        <v>7527</v>
      </c>
      <c r="BC18" s="232">
        <f t="shared" si="11"/>
        <v>4930.1850000000004</v>
      </c>
      <c r="BE18" s="129"/>
      <c r="BF18" s="6">
        <f t="shared" si="2"/>
        <v>0</v>
      </c>
      <c r="BG18" s="129"/>
      <c r="BH18" s="6">
        <f t="shared" si="3"/>
        <v>0</v>
      </c>
      <c r="BI18" s="359"/>
      <c r="BJ18" s="6">
        <f t="shared" si="4"/>
        <v>0</v>
      </c>
      <c r="BK18" s="129"/>
      <c r="BM18" s="359"/>
      <c r="BN18" s="6">
        <f t="shared" si="5"/>
        <v>0</v>
      </c>
      <c r="BO18" s="129"/>
      <c r="BP18" s="6">
        <f t="shared" si="6"/>
        <v>0</v>
      </c>
      <c r="BQ18" s="698"/>
      <c r="BR18" s="6">
        <f t="shared" si="7"/>
        <v>0</v>
      </c>
      <c r="BS18" s="8">
        <v>22</v>
      </c>
      <c r="BT18" s="8">
        <v>23</v>
      </c>
      <c r="BU18" s="415">
        <f t="shared" si="12"/>
        <v>1.9166666666666667</v>
      </c>
      <c r="BV18" s="421">
        <f t="shared" si="8"/>
        <v>6.7826086956521738</v>
      </c>
      <c r="BW18" s="420">
        <f t="shared" si="9"/>
        <v>6.7826086956521738</v>
      </c>
      <c r="BX18" s="420"/>
      <c r="BY18" s="21">
        <f t="shared" si="10"/>
        <v>1870</v>
      </c>
    </row>
    <row r="19" spans="1:77" ht="15.75" customHeight="1" x14ac:dyDescent="0.2">
      <c r="A19" s="21" t="s">
        <v>419</v>
      </c>
      <c r="B19" s="1" t="s">
        <v>420</v>
      </c>
      <c r="C19" s="1" t="s">
        <v>480</v>
      </c>
      <c r="D19" s="1">
        <v>18</v>
      </c>
      <c r="E19" s="2" t="s">
        <v>4</v>
      </c>
      <c r="F19" s="589" t="s">
        <v>1124</v>
      </c>
      <c r="G19" s="1">
        <v>17</v>
      </c>
      <c r="H19" s="648"/>
      <c r="I19" s="449"/>
      <c r="J19" s="452"/>
      <c r="K19" s="324" t="str">
        <f t="shared" si="13"/>
        <v>1112SPL</v>
      </c>
      <c r="L19" s="1" t="s">
        <v>1554</v>
      </c>
      <c r="N19" s="1"/>
      <c r="O19" s="1"/>
      <c r="P19" s="1"/>
      <c r="Q19" s="1"/>
      <c r="R19" s="1"/>
      <c r="S19" s="1"/>
      <c r="T19" s="1"/>
      <c r="U19" s="1"/>
      <c r="V19" s="1"/>
      <c r="W19" s="1"/>
      <c r="X19" s="1"/>
      <c r="Y19" s="315"/>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75">
        <v>72</v>
      </c>
      <c r="BA19" s="576">
        <v>618</v>
      </c>
      <c r="BB19" s="232">
        <f t="shared" si="1"/>
        <v>10506</v>
      </c>
      <c r="BC19" s="232">
        <f t="shared" si="11"/>
        <v>6881.43</v>
      </c>
      <c r="BE19" s="129"/>
      <c r="BF19" s="6">
        <f t="shared" si="2"/>
        <v>0</v>
      </c>
      <c r="BG19" s="129"/>
      <c r="BH19" s="6">
        <f t="shared" si="3"/>
        <v>0</v>
      </c>
      <c r="BI19" s="359"/>
      <c r="BJ19" s="6">
        <f t="shared" si="4"/>
        <v>0</v>
      </c>
      <c r="BK19" s="129"/>
      <c r="BM19" s="359"/>
      <c r="BN19" s="6">
        <f t="shared" si="5"/>
        <v>0</v>
      </c>
      <c r="BO19" s="129"/>
      <c r="BP19" s="6">
        <f t="shared" si="6"/>
        <v>0</v>
      </c>
      <c r="BQ19" s="129"/>
      <c r="BR19" s="6">
        <f t="shared" si="7"/>
        <v>0</v>
      </c>
      <c r="BS19" s="8">
        <v>15</v>
      </c>
      <c r="BT19" s="8">
        <v>13</v>
      </c>
      <c r="BU19" s="415">
        <f t="shared" si="12"/>
        <v>1.0833333333333333</v>
      </c>
      <c r="BV19" s="421">
        <f t="shared" si="8"/>
        <v>15.692307692307693</v>
      </c>
      <c r="BW19" s="420">
        <f t="shared" si="9"/>
        <v>15.692307692307693</v>
      </c>
      <c r="BX19" s="420"/>
      <c r="BY19" s="21" t="str">
        <f t="shared" si="10"/>
        <v>1112SPL</v>
      </c>
    </row>
    <row r="20" spans="1:77" ht="15.75" customHeight="1" thickBot="1" x14ac:dyDescent="0.25">
      <c r="A20" s="21">
        <v>1881</v>
      </c>
      <c r="B20" s="1" t="s">
        <v>238</v>
      </c>
      <c r="C20" s="1" t="s">
        <v>1</v>
      </c>
      <c r="D20" s="1">
        <v>18</v>
      </c>
      <c r="E20" s="2" t="s">
        <v>5</v>
      </c>
      <c r="F20" s="589" t="s">
        <v>1124</v>
      </c>
      <c r="G20" s="1">
        <v>1</v>
      </c>
      <c r="H20" s="648"/>
      <c r="I20" s="449"/>
      <c r="J20" s="452" t="s">
        <v>1559</v>
      </c>
      <c r="K20" s="324">
        <f t="shared" si="13"/>
        <v>1881</v>
      </c>
      <c r="N20" s="9"/>
      <c r="O20" s="1"/>
      <c r="P20" s="113"/>
      <c r="Q20" s="113"/>
      <c r="R20" s="113"/>
      <c r="S20" s="1"/>
      <c r="T20" s="113"/>
      <c r="U20" s="1"/>
      <c r="V20" s="1"/>
      <c r="W20" s="1"/>
      <c r="X20" s="1"/>
      <c r="Y20" s="315"/>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75">
        <v>105</v>
      </c>
      <c r="BA20" s="576">
        <v>606</v>
      </c>
      <c r="BB20" s="232">
        <f t="shared" si="1"/>
        <v>606</v>
      </c>
      <c r="BC20" s="232">
        <f t="shared" si="11"/>
        <v>396.93</v>
      </c>
      <c r="BE20" s="129"/>
      <c r="BF20" s="6">
        <f t="shared" si="2"/>
        <v>0</v>
      </c>
      <c r="BG20" s="129"/>
      <c r="BH20" s="6">
        <f t="shared" si="3"/>
        <v>0</v>
      </c>
      <c r="BI20" s="359"/>
      <c r="BJ20" s="6">
        <f t="shared" si="4"/>
        <v>0</v>
      </c>
      <c r="BK20" s="129"/>
      <c r="BM20" s="359"/>
      <c r="BN20" s="6">
        <f t="shared" si="5"/>
        <v>0</v>
      </c>
      <c r="BO20" s="129"/>
      <c r="BP20" s="6">
        <f t="shared" si="6"/>
        <v>0</v>
      </c>
      <c r="BQ20" s="129"/>
      <c r="BR20" s="6">
        <f t="shared" si="7"/>
        <v>0</v>
      </c>
      <c r="BS20" s="8">
        <v>29</v>
      </c>
      <c r="BT20" s="8">
        <v>27</v>
      </c>
      <c r="BU20" s="415">
        <f t="shared" si="12"/>
        <v>2.25</v>
      </c>
      <c r="BV20" s="421">
        <f t="shared" si="8"/>
        <v>0.44444444444444442</v>
      </c>
      <c r="BW20" s="420">
        <f t="shared" si="9"/>
        <v>0.44444444444444442</v>
      </c>
      <c r="BX20" s="420"/>
      <c r="BY20" s="712">
        <f t="shared" si="10"/>
        <v>1881</v>
      </c>
    </row>
    <row r="21" spans="1:77" ht="15.75" customHeight="1" x14ac:dyDescent="0.2">
      <c r="A21" s="21">
        <v>1882</v>
      </c>
      <c r="B21" s="1" t="s">
        <v>238</v>
      </c>
      <c r="C21" s="1" t="s">
        <v>1</v>
      </c>
      <c r="D21" s="1">
        <v>18</v>
      </c>
      <c r="E21" s="2" t="s">
        <v>6</v>
      </c>
      <c r="F21" s="589" t="s">
        <v>1124</v>
      </c>
      <c r="G21" s="1">
        <v>14</v>
      </c>
      <c r="H21" s="648"/>
      <c r="I21" s="449"/>
      <c r="J21" s="554" t="s">
        <v>1558</v>
      </c>
      <c r="K21" s="324">
        <f t="shared" si="13"/>
        <v>1882</v>
      </c>
      <c r="L21" s="9" t="s">
        <v>1052</v>
      </c>
      <c r="N21" s="1"/>
      <c r="R21" s="1"/>
      <c r="S21" s="1"/>
      <c r="T21" s="1"/>
      <c r="U21" s="1"/>
      <c r="V21" s="1"/>
      <c r="W21" s="1"/>
      <c r="X21" s="1"/>
      <c r="Y21" s="315"/>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75">
        <v>105</v>
      </c>
      <c r="BA21" s="576">
        <v>606</v>
      </c>
      <c r="BB21" s="232">
        <f t="shared" si="1"/>
        <v>8484</v>
      </c>
      <c r="BC21" s="232">
        <f t="shared" si="11"/>
        <v>5557.02</v>
      </c>
      <c r="BE21" s="129"/>
      <c r="BF21" s="6">
        <f t="shared" si="2"/>
        <v>0</v>
      </c>
      <c r="BG21" s="129"/>
      <c r="BH21" s="6">
        <f t="shared" si="3"/>
        <v>0</v>
      </c>
      <c r="BI21" s="359"/>
      <c r="BJ21" s="6">
        <f t="shared" si="4"/>
        <v>0</v>
      </c>
      <c r="BK21" s="129"/>
      <c r="BM21" s="359"/>
      <c r="BN21" s="6">
        <f t="shared" si="5"/>
        <v>0</v>
      </c>
      <c r="BO21" s="129"/>
      <c r="BP21" s="6">
        <f t="shared" si="6"/>
        <v>0</v>
      </c>
      <c r="BQ21" s="129"/>
      <c r="BR21" s="6">
        <f t="shared" si="7"/>
        <v>0</v>
      </c>
      <c r="BS21" s="8">
        <v>57</v>
      </c>
      <c r="BT21" s="8">
        <v>59</v>
      </c>
      <c r="BU21" s="415">
        <f t="shared" si="12"/>
        <v>4.916666666666667</v>
      </c>
      <c r="BV21" s="421">
        <f t="shared" si="8"/>
        <v>2.847457627118644</v>
      </c>
      <c r="BW21" s="420">
        <f t="shared" si="9"/>
        <v>2.847457627118644</v>
      </c>
      <c r="BX21" s="420"/>
      <c r="BY21" s="712">
        <f t="shared" si="10"/>
        <v>1882</v>
      </c>
    </row>
    <row r="22" spans="1:77" ht="15.75" customHeight="1" x14ac:dyDescent="0.2">
      <c r="A22" s="21">
        <v>1702</v>
      </c>
      <c r="B22" s="1" t="s">
        <v>406</v>
      </c>
      <c r="C22" s="1" t="s">
        <v>1</v>
      </c>
      <c r="D22" s="1">
        <v>18</v>
      </c>
      <c r="E22" s="2" t="s">
        <v>6</v>
      </c>
      <c r="F22" s="589" t="s">
        <v>1124</v>
      </c>
      <c r="G22" s="1">
        <v>17</v>
      </c>
      <c r="H22" s="648"/>
      <c r="I22" s="449"/>
      <c r="J22" s="452"/>
      <c r="K22" s="324">
        <f t="shared" si="13"/>
        <v>1702</v>
      </c>
      <c r="L22" s="1" t="s">
        <v>774</v>
      </c>
      <c r="M22" s="9" t="s">
        <v>1316</v>
      </c>
      <c r="N22" s="1"/>
      <c r="O22" s="1"/>
      <c r="P22" s="1"/>
      <c r="Q22" s="1"/>
      <c r="R22" s="1"/>
      <c r="S22" s="1"/>
      <c r="T22" s="1"/>
      <c r="U22" s="1"/>
      <c r="V22" s="1"/>
      <c r="W22" s="1"/>
      <c r="X22" s="1"/>
      <c r="Y22" s="315"/>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75">
        <v>105</v>
      </c>
      <c r="BA22" s="576">
        <v>606</v>
      </c>
      <c r="BB22" s="232">
        <f t="shared" si="1"/>
        <v>10302</v>
      </c>
      <c r="BC22" s="232">
        <f>BB22*$BC$5</f>
        <v>6747.81</v>
      </c>
      <c r="BE22" s="218"/>
      <c r="BF22" s="6">
        <f t="shared" si="2"/>
        <v>0</v>
      </c>
      <c r="BG22" s="218"/>
      <c r="BH22" s="6">
        <f t="shared" si="3"/>
        <v>0</v>
      </c>
      <c r="BI22" s="363"/>
      <c r="BJ22" s="6">
        <f t="shared" si="4"/>
        <v>0</v>
      </c>
      <c r="BK22" s="218"/>
      <c r="BM22" s="363"/>
      <c r="BN22" s="6">
        <f t="shared" si="5"/>
        <v>0</v>
      </c>
      <c r="BO22" s="218"/>
      <c r="BP22" s="6">
        <f t="shared" si="6"/>
        <v>0</v>
      </c>
      <c r="BQ22" s="218"/>
      <c r="BR22" s="6">
        <f t="shared" si="7"/>
        <v>0</v>
      </c>
      <c r="BS22" s="8">
        <v>13</v>
      </c>
      <c r="BT22" s="8">
        <v>13</v>
      </c>
      <c r="BU22" s="415">
        <f t="shared" si="12"/>
        <v>1.0833333333333333</v>
      </c>
      <c r="BV22" s="421">
        <f t="shared" si="8"/>
        <v>15.692307692307693</v>
      </c>
      <c r="BW22" s="420">
        <f t="shared" si="9"/>
        <v>15.692307692307693</v>
      </c>
      <c r="BX22" s="420"/>
      <c r="BY22" s="21">
        <f t="shared" si="10"/>
        <v>1702</v>
      </c>
    </row>
    <row r="23" spans="1:77" ht="15.75" customHeight="1" x14ac:dyDescent="0.2">
      <c r="A23" s="21">
        <v>1902</v>
      </c>
      <c r="B23" s="1" t="s">
        <v>418</v>
      </c>
      <c r="C23" s="1" t="s">
        <v>1</v>
      </c>
      <c r="D23" s="1">
        <v>18</v>
      </c>
      <c r="E23" s="2" t="s">
        <v>6</v>
      </c>
      <c r="F23" s="589" t="s">
        <v>1124</v>
      </c>
      <c r="G23" s="1">
        <v>13</v>
      </c>
      <c r="H23" s="648"/>
      <c r="I23" s="449"/>
      <c r="J23" s="452"/>
      <c r="K23" s="324">
        <f t="shared" si="13"/>
        <v>1902</v>
      </c>
      <c r="L23" s="1" t="s">
        <v>1054</v>
      </c>
      <c r="M23" s="1"/>
      <c r="N23" s="1"/>
      <c r="O23" s="1"/>
      <c r="P23" s="1"/>
      <c r="Q23" s="1"/>
      <c r="R23" s="1"/>
      <c r="S23" s="1"/>
      <c r="T23" s="1"/>
      <c r="U23" s="1"/>
      <c r="V23" s="1"/>
      <c r="W23" s="1"/>
      <c r="X23" s="1"/>
      <c r="Y23" s="315"/>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75">
        <v>105</v>
      </c>
      <c r="BA23" s="576">
        <v>876</v>
      </c>
      <c r="BB23" s="232">
        <f t="shared" si="1"/>
        <v>11388</v>
      </c>
      <c r="BC23" s="232">
        <f t="shared" si="11"/>
        <v>7459.14</v>
      </c>
      <c r="BE23" s="218"/>
      <c r="BF23" s="6">
        <f t="shared" si="2"/>
        <v>0</v>
      </c>
      <c r="BG23" s="218"/>
      <c r="BH23" s="6">
        <f t="shared" si="3"/>
        <v>0</v>
      </c>
      <c r="BI23" s="363"/>
      <c r="BJ23" s="6">
        <f t="shared" si="4"/>
        <v>0</v>
      </c>
      <c r="BK23" s="218"/>
      <c r="BM23" s="363"/>
      <c r="BN23" s="6">
        <f t="shared" si="5"/>
        <v>0</v>
      </c>
      <c r="BO23" s="218"/>
      <c r="BP23" s="6">
        <f t="shared" si="6"/>
        <v>0</v>
      </c>
      <c r="BQ23" s="218"/>
      <c r="BR23" s="6">
        <f t="shared" si="7"/>
        <v>0</v>
      </c>
      <c r="BS23" s="8">
        <v>3</v>
      </c>
      <c r="BT23" s="8">
        <v>3</v>
      </c>
      <c r="BU23" s="415">
        <f t="shared" si="12"/>
        <v>0.25</v>
      </c>
      <c r="BV23" s="421">
        <f t="shared" si="8"/>
        <v>52</v>
      </c>
      <c r="BW23" s="420">
        <f t="shared" si="9"/>
        <v>52</v>
      </c>
      <c r="BX23" s="420"/>
      <c r="BY23" s="21">
        <f t="shared" si="10"/>
        <v>1902</v>
      </c>
    </row>
    <row r="24" spans="1:77" ht="15.75" customHeight="1" x14ac:dyDescent="0.2">
      <c r="A24" s="21" t="s">
        <v>231</v>
      </c>
      <c r="B24" s="1" t="s">
        <v>236</v>
      </c>
      <c r="C24" s="1" t="s">
        <v>1</v>
      </c>
      <c r="D24" s="1">
        <v>18</v>
      </c>
      <c r="E24" s="2" t="s">
        <v>6</v>
      </c>
      <c r="F24" s="589" t="s">
        <v>1124</v>
      </c>
      <c r="G24" s="1">
        <v>0</v>
      </c>
      <c r="H24" s="648"/>
      <c r="I24" s="449"/>
      <c r="J24" s="452"/>
      <c r="K24" s="324" t="str">
        <f t="shared" si="13"/>
        <v>1024CS</v>
      </c>
      <c r="L24" s="1"/>
      <c r="N24" s="1"/>
      <c r="O24" s="1"/>
      <c r="P24" s="1"/>
      <c r="Q24" s="1"/>
      <c r="R24" s="1"/>
      <c r="S24" s="1"/>
      <c r="T24" s="1"/>
      <c r="U24" s="1"/>
      <c r="V24" s="1"/>
      <c r="W24" s="1"/>
      <c r="X24" s="1"/>
      <c r="Y24" s="315"/>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75">
        <v>99</v>
      </c>
      <c r="BA24" s="576">
        <v>579</v>
      </c>
      <c r="BB24" s="232">
        <f t="shared" si="1"/>
        <v>0</v>
      </c>
      <c r="BC24" s="232">
        <f t="shared" si="11"/>
        <v>0</v>
      </c>
      <c r="BE24" s="129"/>
      <c r="BF24" s="6">
        <f t="shared" si="2"/>
        <v>0</v>
      </c>
      <c r="BG24" s="129"/>
      <c r="BH24" s="6">
        <f t="shared" si="3"/>
        <v>0</v>
      </c>
      <c r="BI24" s="359"/>
      <c r="BJ24" s="6">
        <f t="shared" si="4"/>
        <v>0</v>
      </c>
      <c r="BK24" s="129"/>
      <c r="BM24" s="359"/>
      <c r="BN24" s="6">
        <f t="shared" si="5"/>
        <v>0</v>
      </c>
      <c r="BO24" s="129"/>
      <c r="BP24" s="6">
        <f t="shared" si="6"/>
        <v>0</v>
      </c>
      <c r="BQ24" s="129"/>
      <c r="BR24" s="6">
        <f t="shared" si="7"/>
        <v>0</v>
      </c>
      <c r="BU24" s="415">
        <f t="shared" si="12"/>
        <v>0</v>
      </c>
      <c r="BV24" s="421">
        <f t="shared" si="8"/>
        <v>0</v>
      </c>
      <c r="BW24" s="420">
        <f t="shared" si="9"/>
        <v>0</v>
      </c>
      <c r="BX24" s="420"/>
      <c r="BY24" s="21" t="str">
        <f t="shared" si="10"/>
        <v>1024CS</v>
      </c>
    </row>
    <row r="25" spans="1:77" ht="15.75" customHeight="1" x14ac:dyDescent="0.2">
      <c r="A25" s="21">
        <v>1824</v>
      </c>
      <c r="B25" s="1" t="s">
        <v>237</v>
      </c>
      <c r="C25" s="1" t="s">
        <v>1</v>
      </c>
      <c r="D25" s="1">
        <v>18</v>
      </c>
      <c r="E25" s="2" t="s">
        <v>6</v>
      </c>
      <c r="F25" s="589" t="s">
        <v>1124</v>
      </c>
      <c r="G25" s="1">
        <v>0</v>
      </c>
      <c r="H25" s="648"/>
      <c r="I25" s="449"/>
      <c r="J25" s="452"/>
      <c r="K25" s="324">
        <f t="shared" si="13"/>
        <v>1824</v>
      </c>
      <c r="L25" s="9" t="s">
        <v>1525</v>
      </c>
      <c r="N25" s="9"/>
      <c r="P25" s="1"/>
      <c r="Q25" s="1"/>
      <c r="R25" s="1"/>
      <c r="T25" s="1"/>
      <c r="U25" s="1"/>
      <c r="V25" s="1"/>
      <c r="W25" s="1"/>
      <c r="X25" s="1"/>
      <c r="Y25" s="315"/>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75">
        <v>99</v>
      </c>
      <c r="BA25" s="576">
        <v>579</v>
      </c>
      <c r="BB25" s="232">
        <f t="shared" si="1"/>
        <v>0</v>
      </c>
      <c r="BC25" s="232">
        <f t="shared" si="11"/>
        <v>0</v>
      </c>
      <c r="BE25" s="129"/>
      <c r="BF25" s="6">
        <f t="shared" si="2"/>
        <v>0</v>
      </c>
      <c r="BG25" s="129">
        <v>40</v>
      </c>
      <c r="BH25" s="6">
        <f t="shared" si="3"/>
        <v>3960</v>
      </c>
      <c r="BI25" s="715">
        <v>40</v>
      </c>
      <c r="BJ25" s="6">
        <f t="shared" si="4"/>
        <v>3960</v>
      </c>
      <c r="BK25" s="129"/>
      <c r="BM25" s="359"/>
      <c r="BN25" s="6">
        <f t="shared" si="5"/>
        <v>0</v>
      </c>
      <c r="BO25" s="129"/>
      <c r="BP25" s="6">
        <f t="shared" si="6"/>
        <v>0</v>
      </c>
      <c r="BQ25" s="698"/>
      <c r="BR25" s="6">
        <f t="shared" si="7"/>
        <v>0</v>
      </c>
      <c r="BS25" s="8">
        <v>171</v>
      </c>
      <c r="BT25" s="8">
        <v>185</v>
      </c>
      <c r="BU25" s="415">
        <f t="shared" si="12"/>
        <v>15.416666666666666</v>
      </c>
      <c r="BV25" s="421">
        <f t="shared" si="8"/>
        <v>0</v>
      </c>
      <c r="BW25" s="420">
        <f t="shared" si="9"/>
        <v>5.1891891891891895</v>
      </c>
      <c r="BX25" s="420"/>
      <c r="BY25" s="21">
        <f t="shared" si="10"/>
        <v>1824</v>
      </c>
    </row>
    <row r="26" spans="1:77" ht="15.75" customHeight="1" x14ac:dyDescent="0.2">
      <c r="A26" s="21">
        <v>2024</v>
      </c>
      <c r="B26" s="1" t="s">
        <v>237</v>
      </c>
      <c r="C26" s="1" t="s">
        <v>1</v>
      </c>
      <c r="D26" s="1">
        <v>18</v>
      </c>
      <c r="E26" s="2" t="s">
        <v>6</v>
      </c>
      <c r="F26" s="589" t="s">
        <v>1124</v>
      </c>
      <c r="G26" s="1">
        <v>0</v>
      </c>
      <c r="H26" s="648"/>
      <c r="I26" s="449"/>
      <c r="J26" s="452"/>
      <c r="K26" s="324">
        <f t="shared" si="13"/>
        <v>2024</v>
      </c>
      <c r="L26" s="1"/>
      <c r="M26" s="1"/>
      <c r="N26" s="1"/>
      <c r="O26" s="1"/>
      <c r="P26" s="1"/>
      <c r="Q26" s="1"/>
      <c r="R26" s="1"/>
      <c r="S26" s="1"/>
      <c r="T26" s="1"/>
      <c r="U26" s="1"/>
      <c r="V26" s="1"/>
      <c r="W26" s="1"/>
      <c r="X26" s="1"/>
      <c r="Y26" s="315"/>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75">
        <v>99</v>
      </c>
      <c r="BA26" s="576">
        <v>579</v>
      </c>
      <c r="BB26" s="232">
        <f t="shared" si="1"/>
        <v>0</v>
      </c>
      <c r="BC26" s="232">
        <f t="shared" si="11"/>
        <v>0</v>
      </c>
      <c r="BE26" s="218"/>
      <c r="BF26" s="6">
        <f t="shared" si="2"/>
        <v>0</v>
      </c>
      <c r="BG26" s="218"/>
      <c r="BH26" s="6">
        <f t="shared" si="3"/>
        <v>0</v>
      </c>
      <c r="BI26" s="363"/>
      <c r="BJ26" s="6">
        <f t="shared" si="4"/>
        <v>0</v>
      </c>
      <c r="BK26" s="218"/>
      <c r="BM26" s="363"/>
      <c r="BN26" s="6">
        <f t="shared" si="5"/>
        <v>0</v>
      </c>
      <c r="BO26" s="218"/>
      <c r="BP26" s="6">
        <f t="shared" si="6"/>
        <v>0</v>
      </c>
      <c r="BQ26" s="218"/>
      <c r="BR26" s="6">
        <f t="shared" si="7"/>
        <v>0</v>
      </c>
      <c r="BU26" s="415">
        <f t="shared" si="12"/>
        <v>0</v>
      </c>
      <c r="BV26" s="421">
        <f t="shared" si="8"/>
        <v>0</v>
      </c>
      <c r="BW26" s="420">
        <f t="shared" si="9"/>
        <v>0</v>
      </c>
      <c r="BX26" s="420"/>
      <c r="BY26" s="21">
        <f t="shared" si="10"/>
        <v>2024</v>
      </c>
    </row>
    <row r="27" spans="1:77" ht="15.75" customHeight="1" x14ac:dyDescent="0.2">
      <c r="A27" s="21">
        <v>6013</v>
      </c>
      <c r="B27" s="1" t="s">
        <v>402</v>
      </c>
      <c r="C27" s="1" t="s">
        <v>1</v>
      </c>
      <c r="D27" s="1">
        <v>18</v>
      </c>
      <c r="E27" s="2" t="s">
        <v>389</v>
      </c>
      <c r="F27" s="589" t="s">
        <v>1124</v>
      </c>
      <c r="G27" s="1">
        <v>9</v>
      </c>
      <c r="H27" s="648"/>
      <c r="I27" s="449"/>
      <c r="J27" s="452"/>
      <c r="K27" s="324">
        <f t="shared" si="13"/>
        <v>6013</v>
      </c>
      <c r="L27" s="1" t="s">
        <v>1216</v>
      </c>
      <c r="M27" s="1"/>
      <c r="N27" s="1"/>
      <c r="O27" s="1"/>
      <c r="P27" s="1"/>
      <c r="Q27" s="1"/>
      <c r="R27" s="1"/>
      <c r="S27" s="1"/>
      <c r="T27" s="1"/>
      <c r="U27" s="1"/>
      <c r="V27" s="1"/>
      <c r="W27" s="1"/>
      <c r="X27" s="1"/>
      <c r="Y27" s="315"/>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75">
        <v>120</v>
      </c>
      <c r="BA27" s="576">
        <v>631</v>
      </c>
      <c r="BB27" s="232">
        <f t="shared" si="1"/>
        <v>5679</v>
      </c>
      <c r="BC27" s="232">
        <f t="shared" si="11"/>
        <v>3719.7450000000003</v>
      </c>
      <c r="BE27" s="129"/>
      <c r="BF27" s="6">
        <f t="shared" si="2"/>
        <v>0</v>
      </c>
      <c r="BG27" s="129"/>
      <c r="BH27" s="6">
        <f t="shared" si="3"/>
        <v>0</v>
      </c>
      <c r="BI27" s="359"/>
      <c r="BJ27" s="6">
        <f t="shared" si="4"/>
        <v>0</v>
      </c>
      <c r="BK27" s="129"/>
      <c r="BM27" s="359"/>
      <c r="BN27" s="6">
        <f t="shared" si="5"/>
        <v>0</v>
      </c>
      <c r="BO27" s="129"/>
      <c r="BP27" s="6">
        <f t="shared" si="6"/>
        <v>0</v>
      </c>
      <c r="BQ27" s="129"/>
      <c r="BR27" s="6">
        <f t="shared" si="7"/>
        <v>0</v>
      </c>
      <c r="BU27" s="415">
        <f t="shared" si="12"/>
        <v>0</v>
      </c>
      <c r="BV27" s="421">
        <f t="shared" si="8"/>
        <v>0</v>
      </c>
      <c r="BW27" s="420">
        <f t="shared" si="9"/>
        <v>0</v>
      </c>
      <c r="BX27" s="420"/>
      <c r="BY27" s="21">
        <f t="shared" si="10"/>
        <v>6013</v>
      </c>
    </row>
    <row r="28" spans="1:77" ht="15.75" customHeight="1" x14ac:dyDescent="0.2">
      <c r="A28" s="240">
        <v>1603</v>
      </c>
      <c r="B28" s="1" t="s">
        <v>238</v>
      </c>
      <c r="C28" s="1" t="s">
        <v>1</v>
      </c>
      <c r="D28" s="1">
        <v>16</v>
      </c>
      <c r="E28" s="2" t="s">
        <v>6</v>
      </c>
      <c r="F28" s="589" t="s">
        <v>1124</v>
      </c>
      <c r="G28" s="1">
        <v>12</v>
      </c>
      <c r="H28" s="707"/>
      <c r="I28" s="449"/>
      <c r="J28" s="452"/>
      <c r="K28" s="324">
        <f t="shared" si="13"/>
        <v>1603</v>
      </c>
      <c r="L28" s="9" t="s">
        <v>1233</v>
      </c>
      <c r="O28" s="1"/>
      <c r="P28" s="1"/>
      <c r="Q28" s="1"/>
      <c r="R28" s="1"/>
      <c r="S28" s="1"/>
      <c r="T28" s="1"/>
      <c r="U28" s="1"/>
      <c r="V28" s="1"/>
      <c r="W28" s="1"/>
      <c r="X28" s="1"/>
      <c r="Y28" s="315"/>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75">
        <v>106.5</v>
      </c>
      <c r="BA28" s="576">
        <v>894</v>
      </c>
      <c r="BB28" s="232">
        <f t="shared" si="1"/>
        <v>10728</v>
      </c>
      <c r="BC28" s="232">
        <f t="shared" si="11"/>
        <v>7026.84</v>
      </c>
      <c r="BE28" s="129"/>
      <c r="BF28" s="6">
        <f t="shared" si="2"/>
        <v>0</v>
      </c>
      <c r="BG28" s="129"/>
      <c r="BH28" s="6">
        <f t="shared" si="3"/>
        <v>0</v>
      </c>
      <c r="BI28" s="359"/>
      <c r="BJ28" s="6">
        <f t="shared" si="4"/>
        <v>0</v>
      </c>
      <c r="BK28" s="129"/>
      <c r="BM28" s="359"/>
      <c r="BN28" s="6">
        <f t="shared" si="5"/>
        <v>0</v>
      </c>
      <c r="BO28" s="129"/>
      <c r="BP28" s="6">
        <f t="shared" si="6"/>
        <v>0</v>
      </c>
      <c r="BQ28" s="698"/>
      <c r="BR28" s="6">
        <f t="shared" si="7"/>
        <v>0</v>
      </c>
      <c r="BS28" s="8">
        <v>32</v>
      </c>
      <c r="BT28" s="8">
        <v>32</v>
      </c>
      <c r="BU28" s="415">
        <f t="shared" si="12"/>
        <v>2.6666666666666665</v>
      </c>
      <c r="BV28" s="421">
        <f t="shared" si="8"/>
        <v>4.5</v>
      </c>
      <c r="BW28" s="420">
        <f t="shared" si="9"/>
        <v>4.5</v>
      </c>
      <c r="BX28" s="420"/>
      <c r="BY28" s="21">
        <f t="shared" si="10"/>
        <v>1603</v>
      </c>
    </row>
    <row r="29" spans="1:77" ht="15.75" customHeight="1" x14ac:dyDescent="0.2">
      <c r="A29" s="240">
        <v>1622</v>
      </c>
      <c r="B29" s="1" t="s">
        <v>423</v>
      </c>
      <c r="C29" s="1" t="s">
        <v>1</v>
      </c>
      <c r="D29" s="1">
        <v>16</v>
      </c>
      <c r="E29" s="2" t="s">
        <v>4</v>
      </c>
      <c r="F29" s="589" t="s">
        <v>1124</v>
      </c>
      <c r="G29" s="1">
        <v>26</v>
      </c>
      <c r="H29" s="648"/>
      <c r="I29" s="449"/>
      <c r="J29" s="452"/>
      <c r="K29" s="324">
        <f t="shared" si="13"/>
        <v>1622</v>
      </c>
      <c r="L29" s="375" t="s">
        <v>1322</v>
      </c>
      <c r="M29" s="9" t="s">
        <v>1348</v>
      </c>
      <c r="O29" s="1"/>
      <c r="P29" s="1"/>
      <c r="Q29" s="1"/>
      <c r="R29" s="1"/>
      <c r="S29" s="1"/>
      <c r="T29" s="1"/>
      <c r="U29" s="1"/>
      <c r="V29" s="1"/>
      <c r="W29" s="1"/>
      <c r="X29" s="1"/>
      <c r="Y29" s="315"/>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75">
        <v>106.5</v>
      </c>
      <c r="BA29" s="576">
        <v>894</v>
      </c>
      <c r="BB29" s="232">
        <f t="shared" si="1"/>
        <v>23244</v>
      </c>
      <c r="BC29" s="232">
        <f t="shared" si="11"/>
        <v>15224.820000000002</v>
      </c>
      <c r="BE29" s="129"/>
      <c r="BF29" s="6">
        <f t="shared" si="2"/>
        <v>0</v>
      </c>
      <c r="BG29" s="129"/>
      <c r="BH29" s="6">
        <f t="shared" si="3"/>
        <v>0</v>
      </c>
      <c r="BI29" s="359"/>
      <c r="BJ29" s="6">
        <f t="shared" si="4"/>
        <v>0</v>
      </c>
      <c r="BK29" s="129"/>
      <c r="BM29" s="359"/>
      <c r="BN29" s="6">
        <f t="shared" si="5"/>
        <v>0</v>
      </c>
      <c r="BO29" s="129"/>
      <c r="BP29" s="6">
        <f t="shared" si="6"/>
        <v>0</v>
      </c>
      <c r="BQ29" s="129"/>
      <c r="BR29" s="6">
        <f t="shared" si="7"/>
        <v>0</v>
      </c>
      <c r="BS29" s="8">
        <v>17</v>
      </c>
      <c r="BT29" s="8">
        <v>17</v>
      </c>
      <c r="BU29" s="415">
        <f t="shared" si="12"/>
        <v>1.4166666666666667</v>
      </c>
      <c r="BV29" s="421">
        <f t="shared" si="8"/>
        <v>18.352941176470587</v>
      </c>
      <c r="BW29" s="420">
        <f t="shared" si="9"/>
        <v>18.352941176470587</v>
      </c>
      <c r="BX29" s="420"/>
      <c r="BY29" s="21">
        <f t="shared" si="10"/>
        <v>1622</v>
      </c>
    </row>
    <row r="30" spans="1:77" ht="15.75" customHeight="1" x14ac:dyDescent="0.2">
      <c r="A30" s="21" t="s">
        <v>204</v>
      </c>
      <c r="B30" s="1" t="s">
        <v>236</v>
      </c>
      <c r="C30" s="1" t="s">
        <v>1</v>
      </c>
      <c r="D30" s="1">
        <v>18</v>
      </c>
      <c r="E30" s="2" t="s">
        <v>4</v>
      </c>
      <c r="F30" s="589" t="s">
        <v>1124</v>
      </c>
      <c r="G30" s="1">
        <v>0</v>
      </c>
      <c r="H30" s="648"/>
      <c r="I30" s="449"/>
      <c r="J30" s="452"/>
      <c r="K30" s="324" t="s">
        <v>204</v>
      </c>
      <c r="L30" s="1"/>
      <c r="M30" s="1"/>
      <c r="N30" s="1"/>
      <c r="O30" s="1"/>
      <c r="P30" s="1"/>
      <c r="Q30" s="1"/>
      <c r="R30" s="1"/>
      <c r="S30" s="1"/>
      <c r="T30" s="1"/>
      <c r="U30" s="1"/>
      <c r="V30" s="1"/>
      <c r="W30" s="1"/>
      <c r="X30" s="1"/>
      <c r="Y30" s="315"/>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75">
        <v>99</v>
      </c>
      <c r="BA30" s="576">
        <v>579</v>
      </c>
      <c r="BB30" s="232">
        <f t="shared" si="1"/>
        <v>0</v>
      </c>
      <c r="BC30" s="232">
        <f t="shared" si="11"/>
        <v>0</v>
      </c>
      <c r="BE30" s="129"/>
      <c r="BF30" s="6">
        <f t="shared" si="2"/>
        <v>0</v>
      </c>
      <c r="BG30" s="129"/>
      <c r="BH30" s="6">
        <f t="shared" si="3"/>
        <v>0</v>
      </c>
      <c r="BI30" s="359"/>
      <c r="BJ30" s="6">
        <f t="shared" si="4"/>
        <v>0</v>
      </c>
      <c r="BK30" s="129"/>
      <c r="BM30" s="359"/>
      <c r="BN30" s="6">
        <f t="shared" si="5"/>
        <v>0</v>
      </c>
      <c r="BO30" s="129"/>
      <c r="BP30" s="6">
        <f t="shared" si="6"/>
        <v>0</v>
      </c>
      <c r="BQ30" s="129"/>
      <c r="BR30" s="6">
        <f t="shared" si="7"/>
        <v>0</v>
      </c>
      <c r="BU30" s="415">
        <f t="shared" si="12"/>
        <v>0</v>
      </c>
      <c r="BV30" s="421">
        <f t="shared" si="8"/>
        <v>0</v>
      </c>
      <c r="BW30" s="420">
        <f t="shared" si="9"/>
        <v>0</v>
      </c>
      <c r="BX30" s="420"/>
      <c r="BY30" s="21" t="str">
        <f t="shared" si="10"/>
        <v>1013CS</v>
      </c>
    </row>
    <row r="31" spans="1:77" ht="16.5" customHeight="1" x14ac:dyDescent="0.2">
      <c r="A31" s="21">
        <v>1700</v>
      </c>
      <c r="B31" s="1" t="s">
        <v>406</v>
      </c>
      <c r="C31" s="1" t="s">
        <v>1</v>
      </c>
      <c r="D31" s="1">
        <v>18</v>
      </c>
      <c r="E31" s="2" t="s">
        <v>4</v>
      </c>
      <c r="F31" s="589" t="s">
        <v>1124</v>
      </c>
      <c r="G31" s="1">
        <v>2</v>
      </c>
      <c r="H31" s="708"/>
      <c r="I31" s="449"/>
      <c r="J31" s="452"/>
      <c r="K31" s="324">
        <f>A31</f>
        <v>1700</v>
      </c>
      <c r="L31" s="9" t="s">
        <v>1388</v>
      </c>
      <c r="N31" s="9"/>
      <c r="O31" s="1"/>
      <c r="P31" s="1"/>
      <c r="Q31" s="1"/>
      <c r="S31" s="113"/>
      <c r="T31" s="113"/>
      <c r="U31" s="1"/>
      <c r="V31" s="1"/>
      <c r="W31" s="1"/>
      <c r="X31" s="1"/>
      <c r="Y31" s="315"/>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75">
        <v>105</v>
      </c>
      <c r="BA31" s="576">
        <v>606</v>
      </c>
      <c r="BB31" s="232">
        <f t="shared" si="1"/>
        <v>1212</v>
      </c>
      <c r="BC31" s="232">
        <f>BB31*$BC$5</f>
        <v>793.86</v>
      </c>
      <c r="BE31" s="129">
        <v>20</v>
      </c>
      <c r="BF31" s="6">
        <f t="shared" si="2"/>
        <v>2100</v>
      </c>
      <c r="BG31" s="129"/>
      <c r="BH31" s="6">
        <f t="shared" si="3"/>
        <v>0</v>
      </c>
      <c r="BI31" s="359"/>
      <c r="BJ31" s="6">
        <f t="shared" si="4"/>
        <v>0</v>
      </c>
      <c r="BK31" s="129"/>
      <c r="BM31" s="359"/>
      <c r="BN31" s="6">
        <f t="shared" si="5"/>
        <v>0</v>
      </c>
      <c r="BO31" s="129"/>
      <c r="BP31" s="6">
        <f t="shared" si="6"/>
        <v>0</v>
      </c>
      <c r="BQ31" s="129"/>
      <c r="BR31" s="6">
        <f t="shared" si="7"/>
        <v>0</v>
      </c>
      <c r="BS31" s="8">
        <v>39</v>
      </c>
      <c r="BT31" s="8">
        <v>40</v>
      </c>
      <c r="BU31" s="415">
        <f t="shared" si="12"/>
        <v>3.3333333333333335</v>
      </c>
      <c r="BV31" s="421">
        <f t="shared" si="8"/>
        <v>0.6</v>
      </c>
      <c r="BW31" s="420">
        <f t="shared" si="9"/>
        <v>6.6</v>
      </c>
      <c r="BX31" s="420"/>
      <c r="BY31" s="21">
        <f t="shared" si="10"/>
        <v>1700</v>
      </c>
    </row>
    <row r="32" spans="1:77" ht="15.75" customHeight="1" x14ac:dyDescent="0.2">
      <c r="A32" s="249">
        <v>1723</v>
      </c>
      <c r="B32" s="1" t="s">
        <v>962</v>
      </c>
      <c r="C32" s="1" t="s">
        <v>1</v>
      </c>
      <c r="D32" s="1">
        <v>18</v>
      </c>
      <c r="E32" s="2" t="s">
        <v>4</v>
      </c>
      <c r="F32" s="589" t="s">
        <v>1124</v>
      </c>
      <c r="G32" s="1">
        <v>15</v>
      </c>
      <c r="H32" s="649"/>
      <c r="I32" s="641"/>
      <c r="J32" s="452"/>
      <c r="K32" s="324">
        <f t="shared" ref="K32:K66" si="14">A32</f>
        <v>1723</v>
      </c>
      <c r="L32" s="9" t="s">
        <v>1219</v>
      </c>
      <c r="N32" s="1"/>
      <c r="O32" s="1"/>
      <c r="P32" s="1"/>
      <c r="Q32" s="1"/>
      <c r="R32" s="1"/>
      <c r="S32" s="570"/>
      <c r="T32" s="113"/>
      <c r="U32" s="113"/>
      <c r="V32" s="113"/>
      <c r="W32" s="113"/>
      <c r="X32" s="570"/>
      <c r="Y32" s="60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75">
        <v>105</v>
      </c>
      <c r="BA32" s="576">
        <v>689</v>
      </c>
      <c r="BB32" s="232">
        <f t="shared" si="1"/>
        <v>10335</v>
      </c>
      <c r="BC32" s="232">
        <f t="shared" si="11"/>
        <v>6769.4250000000002</v>
      </c>
      <c r="BE32" s="129"/>
      <c r="BF32" s="6">
        <f t="shared" si="2"/>
        <v>0</v>
      </c>
      <c r="BG32" s="129"/>
      <c r="BH32" s="6">
        <f t="shared" si="3"/>
        <v>0</v>
      </c>
      <c r="BI32" s="359"/>
      <c r="BJ32" s="6">
        <f t="shared" si="4"/>
        <v>0</v>
      </c>
      <c r="BK32" s="129"/>
      <c r="BM32" s="359"/>
      <c r="BN32" s="6">
        <f t="shared" si="5"/>
        <v>0</v>
      </c>
      <c r="BO32" s="129"/>
      <c r="BP32" s="6">
        <f t="shared" si="6"/>
        <v>0</v>
      </c>
      <c r="BQ32" s="129"/>
      <c r="BR32" s="6">
        <f t="shared" si="7"/>
        <v>0</v>
      </c>
      <c r="BS32" s="8">
        <v>4</v>
      </c>
      <c r="BT32" s="8">
        <v>4</v>
      </c>
      <c r="BU32" s="415">
        <f t="shared" si="12"/>
        <v>0.33333333333333331</v>
      </c>
      <c r="BV32" s="421">
        <f>IF(OR(BT32=0),0,((G32-J32)/BU32))</f>
        <v>45</v>
      </c>
      <c r="BW32" s="420">
        <f t="shared" si="9"/>
        <v>45</v>
      </c>
      <c r="BX32" s="420"/>
      <c r="BY32" s="712">
        <f t="shared" si="10"/>
        <v>1723</v>
      </c>
    </row>
    <row r="33" spans="1:77" ht="16.5" customHeight="1" x14ac:dyDescent="0.2">
      <c r="A33" s="21">
        <v>1813</v>
      </c>
      <c r="B33" s="1" t="s">
        <v>237</v>
      </c>
      <c r="C33" s="1" t="s">
        <v>1</v>
      </c>
      <c r="D33" s="1">
        <v>18</v>
      </c>
      <c r="E33" s="2" t="s">
        <v>4</v>
      </c>
      <c r="F33" s="589" t="s">
        <v>1124</v>
      </c>
      <c r="G33" s="1">
        <v>363</v>
      </c>
      <c r="H33" s="648"/>
      <c r="I33" s="449"/>
      <c r="J33" s="452" t="s">
        <v>1559</v>
      </c>
      <c r="K33" s="324">
        <f>A33</f>
        <v>1813</v>
      </c>
      <c r="L33" s="1" t="s">
        <v>1214</v>
      </c>
      <c r="N33" s="9"/>
      <c r="O33" s="9"/>
      <c r="P33" s="1"/>
      <c r="Q33" s="1"/>
      <c r="R33" s="315"/>
      <c r="S33" s="1"/>
      <c r="T33" s="9"/>
      <c r="U33" s="9"/>
      <c r="V33" s="9"/>
      <c r="Y33" s="1"/>
      <c r="Z33" s="9"/>
      <c r="AA33" s="1"/>
      <c r="AB33" s="9"/>
      <c r="AC33" s="1"/>
      <c r="AD33" s="9"/>
      <c r="AE33" s="1"/>
      <c r="AF33" s="1"/>
      <c r="AG33" s="1"/>
      <c r="AH33" s="1"/>
      <c r="AI33" s="1"/>
      <c r="AJ33" s="1"/>
      <c r="AK33" s="1"/>
      <c r="AL33" s="9"/>
      <c r="AM33" s="1"/>
      <c r="AN33" s="1"/>
      <c r="AO33" s="1"/>
      <c r="AP33" s="1"/>
      <c r="AQ33" s="9"/>
      <c r="AR33" s="1"/>
      <c r="AT33" s="1"/>
      <c r="AW33" s="1"/>
      <c r="AX33" s="1"/>
      <c r="AY33" s="1"/>
      <c r="AZ33" s="75">
        <v>99</v>
      </c>
      <c r="BA33" s="576">
        <v>579</v>
      </c>
      <c r="BB33" s="232">
        <f t="shared" si="1"/>
        <v>210177</v>
      </c>
      <c r="BC33" s="232">
        <f>BB33*$BC$5</f>
        <v>137665.935</v>
      </c>
      <c r="BE33" s="129">
        <v>20</v>
      </c>
      <c r="BF33" s="6">
        <f t="shared" si="2"/>
        <v>1980</v>
      </c>
      <c r="BG33" s="129"/>
      <c r="BH33" s="6">
        <f t="shared" si="3"/>
        <v>0</v>
      </c>
      <c r="BI33" s="359"/>
      <c r="BJ33" s="6">
        <f t="shared" si="4"/>
        <v>0</v>
      </c>
      <c r="BK33" s="129"/>
      <c r="BM33" s="359"/>
      <c r="BN33" s="6">
        <f t="shared" si="5"/>
        <v>0</v>
      </c>
      <c r="BO33" s="129"/>
      <c r="BP33" s="6">
        <f t="shared" si="6"/>
        <v>0</v>
      </c>
      <c r="BQ33" s="698"/>
      <c r="BR33" s="6">
        <f t="shared" si="7"/>
        <v>0</v>
      </c>
      <c r="BS33" s="8">
        <v>842</v>
      </c>
      <c r="BT33" s="8">
        <v>780</v>
      </c>
      <c r="BU33" s="415">
        <f t="shared" si="12"/>
        <v>65</v>
      </c>
      <c r="BV33" s="421">
        <f>IF(OR(BT33=0),0,((G33-I33)/BU33))</f>
        <v>5.5846153846153843</v>
      </c>
      <c r="BW33" s="420">
        <f t="shared" si="9"/>
        <v>5.8923076923076927</v>
      </c>
      <c r="BX33" s="420"/>
      <c r="BY33" s="21">
        <f t="shared" si="10"/>
        <v>1813</v>
      </c>
    </row>
    <row r="34" spans="1:77" ht="15.75" customHeight="1" x14ac:dyDescent="0.2">
      <c r="A34" s="21" t="s">
        <v>562</v>
      </c>
      <c r="B34" s="1" t="s">
        <v>563</v>
      </c>
      <c r="C34" s="1" t="s">
        <v>1</v>
      </c>
      <c r="D34" s="1">
        <v>18</v>
      </c>
      <c r="E34" s="4" t="s">
        <v>564</v>
      </c>
      <c r="F34" s="589" t="s">
        <v>1124</v>
      </c>
      <c r="G34" s="1">
        <v>0</v>
      </c>
      <c r="H34" s="648"/>
      <c r="I34" s="449"/>
      <c r="J34" s="452"/>
      <c r="K34" s="324" t="str">
        <f t="shared" si="14"/>
        <v>1813V</v>
      </c>
      <c r="L34" s="1"/>
      <c r="M34" s="1"/>
      <c r="N34" s="113"/>
      <c r="O34" s="1"/>
      <c r="P34" s="1"/>
      <c r="Q34" s="113"/>
      <c r="R34" s="1"/>
      <c r="S34" s="1"/>
      <c r="T34" s="1"/>
      <c r="U34" s="1"/>
      <c r="V34" s="1"/>
      <c r="W34" s="1"/>
      <c r="X34" s="1"/>
      <c r="Y34" s="315"/>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75">
        <v>99</v>
      </c>
      <c r="BA34" s="576">
        <v>658</v>
      </c>
      <c r="BB34" s="232">
        <f t="shared" si="1"/>
        <v>0</v>
      </c>
      <c r="BC34" s="232">
        <f t="shared" si="11"/>
        <v>0</v>
      </c>
      <c r="BE34" s="129"/>
      <c r="BF34" s="6">
        <f t="shared" si="2"/>
        <v>0</v>
      </c>
      <c r="BG34" s="129"/>
      <c r="BH34" s="6">
        <f t="shared" si="3"/>
        <v>0</v>
      </c>
      <c r="BI34" s="359"/>
      <c r="BJ34" s="6">
        <f t="shared" si="4"/>
        <v>0</v>
      </c>
      <c r="BK34" s="129"/>
      <c r="BM34" s="359"/>
      <c r="BN34" s="6">
        <f t="shared" si="5"/>
        <v>0</v>
      </c>
      <c r="BO34" s="129"/>
      <c r="BP34" s="6">
        <f t="shared" si="6"/>
        <v>0</v>
      </c>
      <c r="BQ34" s="129"/>
      <c r="BR34" s="6">
        <f t="shared" si="7"/>
        <v>0</v>
      </c>
      <c r="BU34" s="415">
        <f t="shared" si="12"/>
        <v>0</v>
      </c>
      <c r="BV34" s="421">
        <f>IF(OR(BT34=0),0,((G34-I34)/BU34))</f>
        <v>0</v>
      </c>
      <c r="BW34" s="420">
        <f t="shared" si="9"/>
        <v>0</v>
      </c>
      <c r="BX34" s="420"/>
      <c r="BY34" s="21" t="str">
        <f t="shared" si="10"/>
        <v>1813V</v>
      </c>
    </row>
    <row r="35" spans="1:77" ht="15" customHeight="1" x14ac:dyDescent="0.2">
      <c r="A35" s="21">
        <v>1816</v>
      </c>
      <c r="B35" s="1" t="s">
        <v>671</v>
      </c>
      <c r="C35" s="1" t="s">
        <v>1</v>
      </c>
      <c r="D35" s="1">
        <v>18</v>
      </c>
      <c r="E35" s="2" t="s">
        <v>767</v>
      </c>
      <c r="F35" s="589" t="s">
        <v>1124</v>
      </c>
      <c r="G35" s="1">
        <v>36</v>
      </c>
      <c r="H35" s="648"/>
      <c r="I35" s="641"/>
      <c r="J35" s="452"/>
      <c r="K35" s="324">
        <v>1816</v>
      </c>
      <c r="L35" s="9" t="s">
        <v>1052</v>
      </c>
      <c r="M35" s="1" t="s">
        <v>1233</v>
      </c>
      <c r="N35" s="9" t="s">
        <v>1359</v>
      </c>
      <c r="O35" s="9"/>
      <c r="P35" s="1"/>
      <c r="Q35" s="1"/>
      <c r="R35" s="1"/>
      <c r="S35" s="1"/>
      <c r="T35" s="1"/>
      <c r="U35" s="1"/>
      <c r="V35" s="1"/>
      <c r="W35" s="1"/>
      <c r="X35" s="1"/>
      <c r="Y35" s="315"/>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75">
        <v>99</v>
      </c>
      <c r="BA35" s="576">
        <v>618</v>
      </c>
      <c r="BB35" s="232">
        <f t="shared" si="1"/>
        <v>22248</v>
      </c>
      <c r="BC35" s="232">
        <f t="shared" si="11"/>
        <v>14572.44</v>
      </c>
      <c r="BE35" s="129"/>
      <c r="BF35" s="6">
        <f t="shared" si="2"/>
        <v>0</v>
      </c>
      <c r="BG35" s="129"/>
      <c r="BH35" s="6">
        <f t="shared" si="3"/>
        <v>0</v>
      </c>
      <c r="BI35" s="359"/>
      <c r="BJ35" s="6">
        <f t="shared" si="4"/>
        <v>0</v>
      </c>
      <c r="BK35" s="129"/>
      <c r="BM35" s="359"/>
      <c r="BN35" s="6">
        <f t="shared" si="5"/>
        <v>0</v>
      </c>
      <c r="BO35" s="129"/>
      <c r="BP35" s="6">
        <f t="shared" si="6"/>
        <v>0</v>
      </c>
      <c r="BQ35" s="129"/>
      <c r="BR35" s="6">
        <f t="shared" si="7"/>
        <v>0</v>
      </c>
      <c r="BS35" s="8">
        <v>50</v>
      </c>
      <c r="BT35" s="8">
        <v>46</v>
      </c>
      <c r="BU35" s="415">
        <f t="shared" si="12"/>
        <v>3.8333333333333335</v>
      </c>
      <c r="BV35" s="421">
        <f>IF(OR(BT35=0),0,((G35-J35)/BU35))</f>
        <v>9.391304347826086</v>
      </c>
      <c r="BW35" s="420">
        <f t="shared" si="9"/>
        <v>9.391304347826086</v>
      </c>
      <c r="BX35" s="420"/>
      <c r="BY35" s="21">
        <f t="shared" si="10"/>
        <v>1816</v>
      </c>
    </row>
    <row r="36" spans="1:77" ht="15.75" customHeight="1" x14ac:dyDescent="0.2">
      <c r="A36" s="21">
        <v>1880</v>
      </c>
      <c r="B36" s="1" t="s">
        <v>238</v>
      </c>
      <c r="C36" s="1" t="s">
        <v>1</v>
      </c>
      <c r="D36" s="1">
        <v>18</v>
      </c>
      <c r="E36" s="2" t="s">
        <v>4</v>
      </c>
      <c r="F36" s="589" t="s">
        <v>1124</v>
      </c>
      <c r="G36" s="1">
        <v>0</v>
      </c>
      <c r="H36" s="648"/>
      <c r="I36" s="449"/>
      <c r="J36" s="452"/>
      <c r="K36" s="324">
        <f t="shared" si="14"/>
        <v>1880</v>
      </c>
      <c r="L36" s="1"/>
      <c r="N36" s="9"/>
      <c r="R36" s="1"/>
      <c r="S36" s="1"/>
      <c r="U36" s="1"/>
      <c r="W36" s="113"/>
      <c r="X36" s="113"/>
      <c r="Y36" s="113"/>
      <c r="Z36" s="113"/>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75">
        <v>100</v>
      </c>
      <c r="BA36" s="576">
        <v>606</v>
      </c>
      <c r="BB36" s="232">
        <f t="shared" si="1"/>
        <v>0</v>
      </c>
      <c r="BC36" s="232">
        <f t="shared" si="11"/>
        <v>0</v>
      </c>
      <c r="BE36" s="129"/>
      <c r="BF36" s="6">
        <f t="shared" si="2"/>
        <v>0</v>
      </c>
      <c r="BG36" s="129"/>
      <c r="BH36" s="6">
        <f t="shared" si="3"/>
        <v>0</v>
      </c>
      <c r="BI36" s="359"/>
      <c r="BJ36" s="6">
        <f t="shared" si="4"/>
        <v>0</v>
      </c>
      <c r="BK36" s="129"/>
      <c r="BM36" s="359"/>
      <c r="BN36" s="6">
        <f t="shared" si="5"/>
        <v>0</v>
      </c>
      <c r="BO36" s="129"/>
      <c r="BP36" s="6">
        <f t="shared" si="6"/>
        <v>0</v>
      </c>
      <c r="BQ36" s="129"/>
      <c r="BR36" s="6">
        <f t="shared" si="7"/>
        <v>0</v>
      </c>
      <c r="BS36" s="8">
        <v>102</v>
      </c>
      <c r="BT36" s="8">
        <v>99</v>
      </c>
      <c r="BU36" s="415">
        <f t="shared" si="12"/>
        <v>8.25</v>
      </c>
      <c r="BV36" s="421">
        <f t="shared" ref="BV36:BV58" si="15">IF(OR(BT36=0),0,((G36-I36)/BU36))</f>
        <v>0</v>
      </c>
      <c r="BW36" s="420">
        <f t="shared" si="9"/>
        <v>0</v>
      </c>
      <c r="BX36" s="420"/>
      <c r="BY36" s="712">
        <f t="shared" si="10"/>
        <v>1880</v>
      </c>
    </row>
    <row r="37" spans="1:77" ht="15.75" customHeight="1" x14ac:dyDescent="0.2">
      <c r="A37" s="21">
        <v>1900</v>
      </c>
      <c r="B37" s="1" t="s">
        <v>418</v>
      </c>
      <c r="C37" s="1" t="s">
        <v>1</v>
      </c>
      <c r="D37" s="1">
        <v>18</v>
      </c>
      <c r="E37" s="2" t="s">
        <v>4</v>
      </c>
      <c r="F37" s="589" t="s">
        <v>1124</v>
      </c>
      <c r="G37" s="1">
        <v>49</v>
      </c>
      <c r="H37" s="648"/>
      <c r="I37" s="449"/>
      <c r="J37" s="452"/>
      <c r="K37" s="324">
        <f t="shared" si="14"/>
        <v>1900</v>
      </c>
      <c r="L37" s="1" t="s">
        <v>1323</v>
      </c>
      <c r="M37" s="1" t="s">
        <v>1224</v>
      </c>
      <c r="N37" s="9" t="s">
        <v>1345</v>
      </c>
      <c r="P37" s="9"/>
      <c r="U37" s="1"/>
      <c r="V37" s="1"/>
      <c r="W37" s="1"/>
      <c r="X37" s="1"/>
      <c r="Y37" s="315"/>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75">
        <v>99</v>
      </c>
      <c r="BA37" s="576">
        <v>658</v>
      </c>
      <c r="BB37" s="232">
        <f t="shared" si="1"/>
        <v>32242</v>
      </c>
      <c r="BC37" s="232">
        <f t="shared" si="11"/>
        <v>21118.510000000002</v>
      </c>
      <c r="BE37" s="129"/>
      <c r="BF37" s="6">
        <f t="shared" si="2"/>
        <v>0</v>
      </c>
      <c r="BG37" s="129"/>
      <c r="BH37" s="6">
        <f t="shared" si="3"/>
        <v>0</v>
      </c>
      <c r="BI37" s="359"/>
      <c r="BJ37" s="6">
        <f t="shared" si="4"/>
        <v>0</v>
      </c>
      <c r="BK37" s="129"/>
      <c r="BM37" s="359"/>
      <c r="BN37" s="6">
        <f t="shared" si="5"/>
        <v>0</v>
      </c>
      <c r="BO37" s="129"/>
      <c r="BP37" s="6">
        <f t="shared" si="6"/>
        <v>0</v>
      </c>
      <c r="BQ37" s="121"/>
      <c r="BR37" s="6">
        <f t="shared" si="7"/>
        <v>0</v>
      </c>
      <c r="BS37" s="8">
        <v>48</v>
      </c>
      <c r="BT37" s="8">
        <v>48</v>
      </c>
      <c r="BU37" s="415">
        <f t="shared" si="12"/>
        <v>4</v>
      </c>
      <c r="BV37" s="421">
        <f t="shared" si="15"/>
        <v>12.25</v>
      </c>
      <c r="BW37" s="420">
        <f t="shared" si="9"/>
        <v>12.25</v>
      </c>
      <c r="BX37" s="420"/>
      <c r="BY37" s="21">
        <f t="shared" si="10"/>
        <v>1900</v>
      </c>
    </row>
    <row r="38" spans="1:77" ht="15.75" customHeight="1" x14ac:dyDescent="0.2">
      <c r="A38" s="21">
        <v>1901</v>
      </c>
      <c r="B38" s="1" t="s">
        <v>418</v>
      </c>
      <c r="C38" s="1" t="s">
        <v>1</v>
      </c>
      <c r="D38" s="1">
        <v>18</v>
      </c>
      <c r="E38" s="2" t="s">
        <v>5</v>
      </c>
      <c r="F38" s="589" t="s">
        <v>1124</v>
      </c>
      <c r="G38" s="1">
        <v>39</v>
      </c>
      <c r="H38" s="648"/>
      <c r="I38" s="449"/>
      <c r="J38" s="452"/>
      <c r="K38" s="324">
        <f>A38</f>
        <v>1901</v>
      </c>
      <c r="L38" s="375" t="s">
        <v>1272</v>
      </c>
      <c r="M38" s="695" t="s">
        <v>1054</v>
      </c>
      <c r="N38" s="9" t="s">
        <v>1254</v>
      </c>
      <c r="O38" s="1"/>
      <c r="P38" s="1"/>
      <c r="Q38" s="1"/>
      <c r="R38" s="1"/>
      <c r="S38" s="1"/>
      <c r="T38" s="1"/>
      <c r="U38" s="1"/>
      <c r="V38" s="1"/>
      <c r="W38" s="1"/>
      <c r="X38" s="1"/>
      <c r="Y38" s="315"/>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75">
        <v>99</v>
      </c>
      <c r="BA38" s="576">
        <v>658</v>
      </c>
      <c r="BB38" s="232">
        <f t="shared" ref="BB38:BB66" si="16">G38*BA38</f>
        <v>25662</v>
      </c>
      <c r="BC38" s="232">
        <f t="shared" si="11"/>
        <v>16808.61</v>
      </c>
      <c r="BE38" s="129"/>
      <c r="BF38" s="6">
        <f t="shared" ref="BF38:BF69" si="17">BE38*AZ38</f>
        <v>0</v>
      </c>
      <c r="BG38" s="129"/>
      <c r="BH38" s="6">
        <f t="shared" si="3"/>
        <v>0</v>
      </c>
      <c r="BI38" s="359"/>
      <c r="BJ38" s="6">
        <f t="shared" si="4"/>
        <v>0</v>
      </c>
      <c r="BK38" s="129"/>
      <c r="BM38" s="359"/>
      <c r="BN38" s="6">
        <f t="shared" si="5"/>
        <v>0</v>
      </c>
      <c r="BO38" s="129"/>
      <c r="BP38" s="6">
        <f t="shared" si="6"/>
        <v>0</v>
      </c>
      <c r="BQ38" s="129"/>
      <c r="BR38" s="6">
        <f t="shared" ref="BR38:BR66" si="18">BQ38*AZ38</f>
        <v>0</v>
      </c>
      <c r="BS38" s="8">
        <v>17</v>
      </c>
      <c r="BT38" s="8">
        <v>17</v>
      </c>
      <c r="BU38" s="415">
        <f t="shared" ref="BU38:BU66" si="19">BT38/12</f>
        <v>1.4166666666666667</v>
      </c>
      <c r="BV38" s="421">
        <f t="shared" si="15"/>
        <v>27.52941176470588</v>
      </c>
      <c r="BW38" s="420">
        <f t="shared" ref="BW38:BW66" si="20">IF(OR(BT38=0),0,((G38+BI38+BO38+BE38+BG38+BM38+BK38+BQ38-I38)/BU38))</f>
        <v>27.52941176470588</v>
      </c>
      <c r="BX38" s="420"/>
      <c r="BY38" s="21">
        <f t="shared" ref="BY38:BY66" si="21">A38</f>
        <v>1901</v>
      </c>
    </row>
    <row r="39" spans="1:77" ht="15.75" customHeight="1" x14ac:dyDescent="0.2">
      <c r="A39" s="21">
        <v>2013</v>
      </c>
      <c r="B39" s="1" t="s">
        <v>237</v>
      </c>
      <c r="C39" s="1" t="s">
        <v>1</v>
      </c>
      <c r="D39" s="1">
        <v>18</v>
      </c>
      <c r="E39" s="2" t="s">
        <v>4</v>
      </c>
      <c r="F39" s="589" t="s">
        <v>1124</v>
      </c>
      <c r="G39" s="1">
        <v>0</v>
      </c>
      <c r="H39" s="648"/>
      <c r="I39" s="449"/>
      <c r="J39" s="452"/>
      <c r="K39" s="324">
        <f t="shared" si="14"/>
        <v>2013</v>
      </c>
      <c r="L39" s="1"/>
      <c r="M39" s="1"/>
      <c r="N39" s="1"/>
      <c r="O39" s="1"/>
      <c r="P39" s="1"/>
      <c r="Q39" s="1"/>
      <c r="R39" s="1"/>
      <c r="S39" s="1"/>
      <c r="T39" s="1"/>
      <c r="U39" s="1"/>
      <c r="V39" s="1"/>
      <c r="W39" s="1"/>
      <c r="X39" s="1"/>
      <c r="Y39" s="315"/>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75">
        <v>99</v>
      </c>
      <c r="BA39" s="576">
        <v>579</v>
      </c>
      <c r="BB39" s="232">
        <f t="shared" si="16"/>
        <v>0</v>
      </c>
      <c r="BC39" s="232">
        <f t="shared" si="11"/>
        <v>0</v>
      </c>
      <c r="BE39" s="218"/>
      <c r="BF39" s="6">
        <f t="shared" si="17"/>
        <v>0</v>
      </c>
      <c r="BG39" s="218"/>
      <c r="BH39" s="6">
        <f t="shared" si="3"/>
        <v>0</v>
      </c>
      <c r="BI39" s="363"/>
      <c r="BJ39" s="6">
        <f t="shared" si="4"/>
        <v>0</v>
      </c>
      <c r="BK39" s="218"/>
      <c r="BM39" s="363"/>
      <c r="BN39" s="6">
        <f t="shared" si="5"/>
        <v>0</v>
      </c>
      <c r="BO39" s="218"/>
      <c r="BP39" s="6">
        <f t="shared" si="6"/>
        <v>0</v>
      </c>
      <c r="BQ39" s="218"/>
      <c r="BR39" s="6">
        <f t="shared" si="18"/>
        <v>0</v>
      </c>
      <c r="BU39" s="415">
        <f t="shared" si="19"/>
        <v>0</v>
      </c>
      <c r="BV39" s="421">
        <f t="shared" si="15"/>
        <v>0</v>
      </c>
      <c r="BW39" s="420">
        <f t="shared" si="20"/>
        <v>0</v>
      </c>
      <c r="BX39" s="420"/>
      <c r="BY39" s="21">
        <f t="shared" si="21"/>
        <v>2013</v>
      </c>
    </row>
    <row r="40" spans="1:77" ht="15.75" customHeight="1" x14ac:dyDescent="0.2">
      <c r="A40" s="21">
        <v>9000</v>
      </c>
      <c r="B40" s="1" t="s">
        <v>489</v>
      </c>
      <c r="C40" s="1" t="s">
        <v>1</v>
      </c>
      <c r="D40" s="1">
        <v>18</v>
      </c>
      <c r="E40" s="2" t="s">
        <v>4</v>
      </c>
      <c r="F40" s="589" t="s">
        <v>1124</v>
      </c>
      <c r="G40" s="1">
        <v>10</v>
      </c>
      <c r="H40" s="648"/>
      <c r="I40" s="449"/>
      <c r="J40" s="452"/>
      <c r="K40" s="324">
        <f t="shared" si="14"/>
        <v>9000</v>
      </c>
      <c r="L40" s="1" t="s">
        <v>795</v>
      </c>
      <c r="M40" s="1"/>
      <c r="N40" s="1"/>
      <c r="O40" s="1"/>
      <c r="P40" s="1"/>
      <c r="Q40" s="1"/>
      <c r="R40" s="1"/>
      <c r="S40" s="1"/>
      <c r="T40" s="1"/>
      <c r="U40" s="1"/>
      <c r="V40" s="1"/>
      <c r="W40" s="1"/>
      <c r="X40" s="1"/>
      <c r="Y40" s="315"/>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75">
        <v>120</v>
      </c>
      <c r="BA40" s="576">
        <v>1336</v>
      </c>
      <c r="BB40" s="232">
        <f t="shared" si="16"/>
        <v>13360</v>
      </c>
      <c r="BC40" s="232">
        <f t="shared" si="11"/>
        <v>8750.8000000000011</v>
      </c>
      <c r="BE40" s="218"/>
      <c r="BF40" s="6">
        <f t="shared" si="17"/>
        <v>0</v>
      </c>
      <c r="BG40" s="218"/>
      <c r="BH40" s="6">
        <f t="shared" si="3"/>
        <v>0</v>
      </c>
      <c r="BI40" s="363"/>
      <c r="BJ40" s="6">
        <f t="shared" si="4"/>
        <v>0</v>
      </c>
      <c r="BK40" s="218"/>
      <c r="BM40" s="363"/>
      <c r="BN40" s="6">
        <f t="shared" si="5"/>
        <v>0</v>
      </c>
      <c r="BO40" s="218"/>
      <c r="BP40" s="6">
        <f t="shared" si="6"/>
        <v>0</v>
      </c>
      <c r="BQ40" s="218"/>
      <c r="BR40" s="6">
        <f t="shared" si="18"/>
        <v>0</v>
      </c>
      <c r="BU40" s="415">
        <f t="shared" si="19"/>
        <v>0</v>
      </c>
      <c r="BV40" s="421">
        <f t="shared" si="15"/>
        <v>0</v>
      </c>
      <c r="BW40" s="420">
        <f t="shared" si="20"/>
        <v>0</v>
      </c>
      <c r="BX40" s="420"/>
      <c r="BY40" s="21">
        <f t="shared" si="21"/>
        <v>9000</v>
      </c>
    </row>
    <row r="41" spans="1:77" ht="16.5" customHeight="1" x14ac:dyDescent="0.2">
      <c r="A41" s="249">
        <v>1201</v>
      </c>
      <c r="B41" s="1" t="s">
        <v>237</v>
      </c>
      <c r="C41" s="1" t="s">
        <v>1</v>
      </c>
      <c r="D41" s="1">
        <v>20</v>
      </c>
      <c r="E41" s="2" t="s">
        <v>4</v>
      </c>
      <c r="F41" s="589" t="s">
        <v>1124</v>
      </c>
      <c r="G41" s="1">
        <v>1</v>
      </c>
      <c r="H41" s="648"/>
      <c r="I41" s="449"/>
      <c r="J41" s="452"/>
      <c r="K41" s="324">
        <f t="shared" si="14"/>
        <v>1201</v>
      </c>
      <c r="L41" s="1" t="s">
        <v>1257</v>
      </c>
      <c r="M41" s="1"/>
      <c r="N41" s="1"/>
      <c r="O41" s="1"/>
      <c r="P41" s="1"/>
      <c r="Q41" s="1"/>
      <c r="R41" s="1"/>
      <c r="S41" s="1"/>
      <c r="T41" s="1"/>
      <c r="U41" s="1"/>
      <c r="V41" s="1"/>
      <c r="W41" s="1"/>
      <c r="X41" s="1"/>
      <c r="Y41" s="315"/>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75">
        <v>99</v>
      </c>
      <c r="BA41" s="576">
        <v>552</v>
      </c>
      <c r="BB41" s="232">
        <f t="shared" si="16"/>
        <v>552</v>
      </c>
      <c r="BC41" s="232">
        <f t="shared" si="11"/>
        <v>361.56</v>
      </c>
      <c r="BE41" s="218"/>
      <c r="BF41" s="6">
        <f t="shared" si="17"/>
        <v>0</v>
      </c>
      <c r="BG41" s="218"/>
      <c r="BH41" s="6">
        <f t="shared" si="3"/>
        <v>0</v>
      </c>
      <c r="BI41" s="363"/>
      <c r="BJ41" s="6">
        <f t="shared" si="4"/>
        <v>0</v>
      </c>
      <c r="BK41" s="218"/>
      <c r="BM41" s="363"/>
      <c r="BN41" s="6">
        <f t="shared" si="5"/>
        <v>0</v>
      </c>
      <c r="BO41" s="218"/>
      <c r="BP41" s="6">
        <f t="shared" si="6"/>
        <v>0</v>
      </c>
      <c r="BQ41" s="218"/>
      <c r="BR41" s="6">
        <f t="shared" si="18"/>
        <v>0</v>
      </c>
      <c r="BU41" s="415">
        <f t="shared" si="19"/>
        <v>0</v>
      </c>
      <c r="BV41" s="421">
        <f t="shared" si="15"/>
        <v>0</v>
      </c>
      <c r="BW41" s="420">
        <f t="shared" si="20"/>
        <v>0</v>
      </c>
      <c r="BX41" s="420"/>
      <c r="BY41" s="21">
        <f t="shared" si="21"/>
        <v>1201</v>
      </c>
    </row>
    <row r="42" spans="1:77" ht="15.75" customHeight="1" x14ac:dyDescent="0.2">
      <c r="A42" s="249">
        <v>1721</v>
      </c>
      <c r="B42" s="1" t="s">
        <v>406</v>
      </c>
      <c r="C42" s="1" t="s">
        <v>1</v>
      </c>
      <c r="D42" s="1">
        <v>20</v>
      </c>
      <c r="E42" s="2" t="s">
        <v>4</v>
      </c>
      <c r="F42" s="589" t="s">
        <v>1124</v>
      </c>
      <c r="G42" s="1">
        <v>6</v>
      </c>
      <c r="H42" s="648"/>
      <c r="I42" s="449"/>
      <c r="J42" s="452"/>
      <c r="K42" s="324">
        <f t="shared" si="14"/>
        <v>1721</v>
      </c>
      <c r="L42" s="1" t="s">
        <v>1261</v>
      </c>
      <c r="M42" s="1"/>
      <c r="N42" s="1"/>
      <c r="O42" s="1"/>
      <c r="P42" s="1"/>
      <c r="Q42" s="1"/>
      <c r="R42" s="1"/>
      <c r="S42" s="1"/>
      <c r="T42" s="1"/>
      <c r="U42" s="1"/>
      <c r="V42" s="1"/>
      <c r="W42" s="1"/>
      <c r="X42" s="1"/>
      <c r="Y42" s="315"/>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75">
        <v>89</v>
      </c>
      <c r="BA42" s="576">
        <v>552</v>
      </c>
      <c r="BB42" s="232">
        <f t="shared" si="16"/>
        <v>3312</v>
      </c>
      <c r="BC42" s="232">
        <f t="shared" si="11"/>
        <v>2169.36</v>
      </c>
      <c r="BE42" s="218"/>
      <c r="BF42" s="6">
        <f t="shared" si="17"/>
        <v>0</v>
      </c>
      <c r="BG42" s="218"/>
      <c r="BH42" s="6">
        <f t="shared" si="3"/>
        <v>0</v>
      </c>
      <c r="BI42" s="363"/>
      <c r="BJ42" s="6">
        <f t="shared" si="4"/>
        <v>0</v>
      </c>
      <c r="BK42" s="218"/>
      <c r="BM42" s="363"/>
      <c r="BN42" s="6">
        <f t="shared" si="5"/>
        <v>0</v>
      </c>
      <c r="BO42" s="218"/>
      <c r="BP42" s="6">
        <f t="shared" si="6"/>
        <v>0</v>
      </c>
      <c r="BQ42" s="218"/>
      <c r="BR42" s="6">
        <f t="shared" si="18"/>
        <v>0</v>
      </c>
      <c r="BU42" s="415">
        <f t="shared" si="19"/>
        <v>0</v>
      </c>
      <c r="BV42" s="421">
        <f t="shared" si="15"/>
        <v>0</v>
      </c>
      <c r="BW42" s="420">
        <f t="shared" si="20"/>
        <v>0</v>
      </c>
      <c r="BX42" s="420"/>
      <c r="BY42" s="21">
        <f t="shared" si="21"/>
        <v>1721</v>
      </c>
    </row>
    <row r="43" spans="1:77" ht="15.75" customHeight="1" x14ac:dyDescent="0.2">
      <c r="A43" s="249">
        <v>1722</v>
      </c>
      <c r="B43" s="1" t="s">
        <v>735</v>
      </c>
      <c r="C43" s="1" t="s">
        <v>1</v>
      </c>
      <c r="D43" s="1">
        <v>18</v>
      </c>
      <c r="E43" s="2" t="s">
        <v>5</v>
      </c>
      <c r="F43" s="589" t="s">
        <v>1124</v>
      </c>
      <c r="G43" s="1">
        <v>0</v>
      </c>
      <c r="H43" s="707"/>
      <c r="I43" s="449"/>
      <c r="J43" s="452"/>
      <c r="K43" s="324">
        <f t="shared" si="14"/>
        <v>1722</v>
      </c>
      <c r="L43" s="1" t="s">
        <v>1237</v>
      </c>
      <c r="O43" s="1"/>
      <c r="P43" s="1"/>
      <c r="Q43" s="1"/>
      <c r="R43" s="1"/>
      <c r="S43" s="1"/>
      <c r="T43" s="1"/>
      <c r="U43" s="1"/>
      <c r="V43" s="1"/>
      <c r="W43" s="1"/>
      <c r="X43" s="1"/>
      <c r="Y43" s="315"/>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75">
        <v>117</v>
      </c>
      <c r="BA43" s="576">
        <v>689</v>
      </c>
      <c r="BB43" s="232">
        <f t="shared" si="16"/>
        <v>0</v>
      </c>
      <c r="BC43" s="232">
        <f>BB43*$BC$5</f>
        <v>0</v>
      </c>
      <c r="BE43" s="218"/>
      <c r="BF43" s="6">
        <f t="shared" si="17"/>
        <v>0</v>
      </c>
      <c r="BG43" s="218"/>
      <c r="BI43" s="363"/>
      <c r="BK43" s="218"/>
      <c r="BM43" s="363"/>
      <c r="BO43" s="218"/>
      <c r="BQ43" s="218"/>
      <c r="BR43" s="6">
        <f t="shared" si="18"/>
        <v>0</v>
      </c>
      <c r="BS43" s="8">
        <v>5</v>
      </c>
      <c r="BT43" s="8">
        <v>5</v>
      </c>
      <c r="BU43" s="415">
        <f t="shared" si="19"/>
        <v>0.41666666666666669</v>
      </c>
      <c r="BV43" s="421">
        <f t="shared" si="15"/>
        <v>0</v>
      </c>
      <c r="BW43" s="420">
        <f t="shared" si="20"/>
        <v>0</v>
      </c>
      <c r="BX43" s="420"/>
      <c r="BY43" s="712">
        <f t="shared" si="21"/>
        <v>1722</v>
      </c>
    </row>
    <row r="44" spans="1:77" ht="15.75" customHeight="1" x14ac:dyDescent="0.2">
      <c r="A44" s="240">
        <v>1601</v>
      </c>
      <c r="B44" s="1" t="s">
        <v>238</v>
      </c>
      <c r="C44" s="1" t="s">
        <v>1</v>
      </c>
      <c r="D44" s="1">
        <v>16</v>
      </c>
      <c r="E44" s="2" t="s">
        <v>5</v>
      </c>
      <c r="F44" s="589" t="s">
        <v>1124</v>
      </c>
      <c r="G44" s="1">
        <v>34</v>
      </c>
      <c r="H44" s="648"/>
      <c r="I44" s="449"/>
      <c r="J44" s="452"/>
      <c r="K44" s="324">
        <f t="shared" si="14"/>
        <v>1601</v>
      </c>
      <c r="L44" s="1" t="s">
        <v>824</v>
      </c>
      <c r="M44" s="695" t="s">
        <v>1301</v>
      </c>
      <c r="N44" s="1" t="s">
        <v>1232</v>
      </c>
      <c r="O44" s="1"/>
      <c r="P44" s="1"/>
      <c r="Q44" s="1"/>
      <c r="R44" s="1"/>
      <c r="S44" s="1"/>
      <c r="T44" s="1"/>
      <c r="U44" s="1"/>
      <c r="V44" s="1"/>
      <c r="W44" s="1"/>
      <c r="X44" s="1"/>
      <c r="Y44" s="315"/>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75">
        <v>106.5</v>
      </c>
      <c r="BA44" s="576">
        <v>894</v>
      </c>
      <c r="BB44" s="232">
        <f t="shared" si="16"/>
        <v>30396</v>
      </c>
      <c r="BC44" s="232">
        <f t="shared" si="11"/>
        <v>19909.38</v>
      </c>
      <c r="BE44" s="129"/>
      <c r="BF44" s="6">
        <f t="shared" si="17"/>
        <v>0</v>
      </c>
      <c r="BG44" s="129"/>
      <c r="BH44" s="6">
        <f t="shared" ref="BH44:BH66" si="22">BG44*AZ44</f>
        <v>0</v>
      </c>
      <c r="BI44" s="359"/>
      <c r="BJ44" s="6">
        <f t="shared" ref="BJ44:BJ66" si="23">BI44*AZ44</f>
        <v>0</v>
      </c>
      <c r="BK44" s="129"/>
      <c r="BM44" s="359"/>
      <c r="BN44" s="6">
        <f t="shared" ref="BN44:BN66" si="24">BM44*AZ44</f>
        <v>0</v>
      </c>
      <c r="BO44" s="129"/>
      <c r="BP44" s="6">
        <f t="shared" ref="BP44:BP66" si="25">BO44*AZ44</f>
        <v>0</v>
      </c>
      <c r="BQ44" s="129"/>
      <c r="BR44" s="6">
        <f t="shared" si="18"/>
        <v>0</v>
      </c>
      <c r="BS44" s="8">
        <v>2</v>
      </c>
      <c r="BT44" s="8">
        <v>2</v>
      </c>
      <c r="BU44" s="415">
        <f t="shared" si="19"/>
        <v>0.16666666666666666</v>
      </c>
      <c r="BV44" s="421">
        <f t="shared" si="15"/>
        <v>204</v>
      </c>
      <c r="BW44" s="420">
        <f t="shared" si="20"/>
        <v>204</v>
      </c>
      <c r="BX44" s="420"/>
      <c r="BY44" s="21">
        <f t="shared" si="21"/>
        <v>1601</v>
      </c>
    </row>
    <row r="45" spans="1:77" ht="16.5" customHeight="1" x14ac:dyDescent="0.2">
      <c r="A45" s="21" t="s">
        <v>230</v>
      </c>
      <c r="B45" s="1" t="s">
        <v>236</v>
      </c>
      <c r="C45" s="1" t="s">
        <v>1</v>
      </c>
      <c r="D45" s="1">
        <v>18</v>
      </c>
      <c r="E45" s="2" t="s">
        <v>5</v>
      </c>
      <c r="F45" s="589" t="s">
        <v>1124</v>
      </c>
      <c r="G45" s="1">
        <v>0</v>
      </c>
      <c r="H45" s="648"/>
      <c r="I45" s="449"/>
      <c r="J45" s="452"/>
      <c r="K45" s="324" t="str">
        <f t="shared" si="14"/>
        <v>1018CS</v>
      </c>
      <c r="L45" s="1"/>
      <c r="M45" s="1"/>
      <c r="N45" s="1"/>
      <c r="O45" s="1"/>
      <c r="P45" s="1"/>
      <c r="Q45" s="1"/>
      <c r="R45" s="1"/>
      <c r="S45" s="1"/>
      <c r="T45" s="1"/>
      <c r="U45" s="1"/>
      <c r="V45" s="1"/>
      <c r="W45" s="1"/>
      <c r="X45" s="1"/>
      <c r="Y45" s="315"/>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75">
        <v>99</v>
      </c>
      <c r="BA45" s="576">
        <v>579</v>
      </c>
      <c r="BB45" s="232">
        <f t="shared" si="16"/>
        <v>0</v>
      </c>
      <c r="BC45" s="232">
        <f t="shared" si="11"/>
        <v>0</v>
      </c>
      <c r="BE45" s="129"/>
      <c r="BF45" s="6">
        <f t="shared" si="17"/>
        <v>0</v>
      </c>
      <c r="BG45" s="129"/>
      <c r="BH45" s="6">
        <f t="shared" si="22"/>
        <v>0</v>
      </c>
      <c r="BI45" s="359"/>
      <c r="BJ45" s="6">
        <f t="shared" si="23"/>
        <v>0</v>
      </c>
      <c r="BK45" s="129"/>
      <c r="BM45" s="359"/>
      <c r="BN45" s="6">
        <f t="shared" si="24"/>
        <v>0</v>
      </c>
      <c r="BO45" s="129"/>
      <c r="BP45" s="6">
        <f t="shared" si="25"/>
        <v>0</v>
      </c>
      <c r="BQ45" s="129"/>
      <c r="BR45" s="6">
        <f t="shared" si="18"/>
        <v>0</v>
      </c>
      <c r="BU45" s="415">
        <f t="shared" si="19"/>
        <v>0</v>
      </c>
      <c r="BV45" s="421">
        <f t="shared" si="15"/>
        <v>0</v>
      </c>
      <c r="BW45" s="420">
        <f t="shared" si="20"/>
        <v>0</v>
      </c>
      <c r="BX45" s="420"/>
      <c r="BY45" s="21" t="str">
        <f t="shared" si="21"/>
        <v>1018CS</v>
      </c>
    </row>
    <row r="46" spans="1:77" ht="15" customHeight="1" x14ac:dyDescent="0.2">
      <c r="A46" s="21">
        <v>1701</v>
      </c>
      <c r="B46" s="1" t="s">
        <v>406</v>
      </c>
      <c r="C46" s="1" t="s">
        <v>1</v>
      </c>
      <c r="D46" s="1">
        <v>18</v>
      </c>
      <c r="E46" s="2" t="s">
        <v>5</v>
      </c>
      <c r="F46" s="589" t="s">
        <v>1124</v>
      </c>
      <c r="G46" s="1">
        <v>43</v>
      </c>
      <c r="H46" s="648"/>
      <c r="I46" s="449"/>
      <c r="J46" s="452"/>
      <c r="K46" s="324">
        <f t="shared" si="14"/>
        <v>1701</v>
      </c>
      <c r="L46" s="1" t="s">
        <v>1304</v>
      </c>
      <c r="M46" s="1" t="s">
        <v>1227</v>
      </c>
      <c r="N46" s="338" t="s">
        <v>1218</v>
      </c>
      <c r="Q46" s="1"/>
      <c r="R46" s="1"/>
      <c r="S46" s="1"/>
      <c r="T46" s="1"/>
      <c r="U46" s="1"/>
      <c r="V46" s="1"/>
      <c r="W46" s="1"/>
      <c r="X46" s="1"/>
      <c r="Y46" s="315"/>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75">
        <v>99</v>
      </c>
      <c r="BA46" s="576">
        <v>606</v>
      </c>
      <c r="BB46" s="232">
        <f t="shared" si="16"/>
        <v>26058</v>
      </c>
      <c r="BC46" s="232">
        <f t="shared" si="11"/>
        <v>17067.990000000002</v>
      </c>
      <c r="BE46" s="129"/>
      <c r="BF46" s="6">
        <f t="shared" si="17"/>
        <v>0</v>
      </c>
      <c r="BG46" s="129"/>
      <c r="BH46" s="6">
        <f t="shared" si="22"/>
        <v>0</v>
      </c>
      <c r="BI46" s="359"/>
      <c r="BJ46" s="6">
        <f t="shared" si="23"/>
        <v>0</v>
      </c>
      <c r="BK46" s="129"/>
      <c r="BM46" s="359"/>
      <c r="BN46" s="6">
        <f t="shared" si="24"/>
        <v>0</v>
      </c>
      <c r="BO46" s="129"/>
      <c r="BP46" s="6">
        <f t="shared" si="25"/>
        <v>0</v>
      </c>
      <c r="BQ46" s="129"/>
      <c r="BR46" s="6">
        <f t="shared" si="18"/>
        <v>0</v>
      </c>
      <c r="BS46" s="8">
        <v>12</v>
      </c>
      <c r="BT46" s="8">
        <v>10</v>
      </c>
      <c r="BU46" s="415">
        <f t="shared" si="19"/>
        <v>0.83333333333333337</v>
      </c>
      <c r="BV46" s="421">
        <f t="shared" si="15"/>
        <v>51.599999999999994</v>
      </c>
      <c r="BW46" s="420">
        <f t="shared" si="20"/>
        <v>51.599999999999994</v>
      </c>
      <c r="BX46" s="420"/>
      <c r="BY46" s="21">
        <f t="shared" si="21"/>
        <v>1701</v>
      </c>
    </row>
    <row r="47" spans="1:77" ht="15.75" customHeight="1" x14ac:dyDescent="0.2">
      <c r="A47" s="21">
        <v>1703</v>
      </c>
      <c r="B47" s="1" t="s">
        <v>1166</v>
      </c>
      <c r="C47" s="1" t="s">
        <v>1</v>
      </c>
      <c r="D47" s="1">
        <v>18</v>
      </c>
      <c r="E47" s="2" t="s">
        <v>766</v>
      </c>
      <c r="F47" s="589" t="s">
        <v>1124</v>
      </c>
      <c r="G47" s="1">
        <v>0</v>
      </c>
      <c r="H47" s="648"/>
      <c r="I47" s="449"/>
      <c r="J47" s="452"/>
      <c r="K47" s="324">
        <f t="shared" si="14"/>
        <v>1703</v>
      </c>
      <c r="L47" s="1"/>
      <c r="M47" s="1"/>
      <c r="O47" s="1"/>
      <c r="P47" s="1"/>
      <c r="Q47" s="1"/>
      <c r="R47" s="1"/>
      <c r="S47" s="1"/>
      <c r="T47" s="1"/>
      <c r="U47" s="1"/>
      <c r="V47" s="1"/>
      <c r="W47" s="1"/>
      <c r="X47" s="1"/>
      <c r="Y47" s="315"/>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75">
        <v>99</v>
      </c>
      <c r="BA47" s="576">
        <v>658</v>
      </c>
      <c r="BB47" s="232">
        <f t="shared" si="16"/>
        <v>0</v>
      </c>
      <c r="BC47" s="232">
        <f t="shared" si="11"/>
        <v>0</v>
      </c>
      <c r="BE47" s="129">
        <v>40</v>
      </c>
      <c r="BF47" s="6">
        <f t="shared" si="17"/>
        <v>3960</v>
      </c>
      <c r="BG47" s="129"/>
      <c r="BH47" s="6">
        <f t="shared" si="22"/>
        <v>0</v>
      </c>
      <c r="BI47" s="359"/>
      <c r="BJ47" s="6">
        <f t="shared" si="23"/>
        <v>0</v>
      </c>
      <c r="BK47" s="129"/>
      <c r="BM47" s="359"/>
      <c r="BN47" s="6">
        <f t="shared" si="24"/>
        <v>0</v>
      </c>
      <c r="BO47" s="129"/>
      <c r="BP47" s="6">
        <f t="shared" si="25"/>
        <v>0</v>
      </c>
      <c r="BQ47" s="129"/>
      <c r="BR47" s="6">
        <f t="shared" si="18"/>
        <v>0</v>
      </c>
      <c r="BS47" s="8">
        <v>54</v>
      </c>
      <c r="BT47" s="8">
        <v>54</v>
      </c>
      <c r="BU47" s="415">
        <f t="shared" si="19"/>
        <v>4.5</v>
      </c>
      <c r="BV47" s="421">
        <f t="shared" si="15"/>
        <v>0</v>
      </c>
      <c r="BW47" s="420">
        <f t="shared" si="20"/>
        <v>8.8888888888888893</v>
      </c>
      <c r="BX47" s="420"/>
      <c r="BY47" s="21">
        <f t="shared" si="21"/>
        <v>1703</v>
      </c>
    </row>
    <row r="48" spans="1:77" ht="15.75" customHeight="1" x14ac:dyDescent="0.2">
      <c r="A48" s="21">
        <v>1817</v>
      </c>
      <c r="B48" s="1" t="s">
        <v>671</v>
      </c>
      <c r="C48" s="1" t="s">
        <v>1</v>
      </c>
      <c r="D48" s="1">
        <v>18</v>
      </c>
      <c r="E48" s="2" t="s">
        <v>766</v>
      </c>
      <c r="F48" s="589" t="s">
        <v>1124</v>
      </c>
      <c r="G48" s="1">
        <v>50</v>
      </c>
      <c r="H48" s="648"/>
      <c r="I48" s="449"/>
      <c r="J48" s="452"/>
      <c r="K48" s="324">
        <f t="shared" si="14"/>
        <v>1817</v>
      </c>
      <c r="L48" s="1" t="s">
        <v>1359</v>
      </c>
      <c r="M48" s="1" t="s">
        <v>822</v>
      </c>
      <c r="N48" s="1" t="s">
        <v>819</v>
      </c>
      <c r="P48" s="1"/>
      <c r="Q48" s="1"/>
      <c r="R48" s="1"/>
      <c r="S48" s="1"/>
      <c r="T48" s="1"/>
      <c r="U48" s="1"/>
      <c r="V48" s="1"/>
      <c r="W48" s="1"/>
      <c r="X48" s="1"/>
      <c r="Y48" s="315"/>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75">
        <v>99</v>
      </c>
      <c r="BA48" s="576">
        <v>618</v>
      </c>
      <c r="BB48" s="232">
        <f t="shared" si="16"/>
        <v>30900</v>
      </c>
      <c r="BC48" s="232">
        <f t="shared" si="11"/>
        <v>20239.5</v>
      </c>
      <c r="BE48" s="129"/>
      <c r="BF48" s="6">
        <f t="shared" si="17"/>
        <v>0</v>
      </c>
      <c r="BG48" s="129"/>
      <c r="BH48" s="6">
        <f t="shared" si="22"/>
        <v>0</v>
      </c>
      <c r="BI48" s="359"/>
      <c r="BJ48" s="6">
        <f t="shared" si="23"/>
        <v>0</v>
      </c>
      <c r="BK48" s="129"/>
      <c r="BM48" s="359"/>
      <c r="BN48" s="6">
        <f t="shared" si="24"/>
        <v>0</v>
      </c>
      <c r="BO48" s="129"/>
      <c r="BP48" s="6">
        <f t="shared" si="25"/>
        <v>0</v>
      </c>
      <c r="BQ48" s="129"/>
      <c r="BR48" s="6">
        <f t="shared" si="18"/>
        <v>0</v>
      </c>
      <c r="BS48" s="8">
        <v>12</v>
      </c>
      <c r="BT48" s="8">
        <v>12</v>
      </c>
      <c r="BU48" s="415">
        <f t="shared" si="19"/>
        <v>1</v>
      </c>
      <c r="BV48" s="421">
        <f t="shared" si="15"/>
        <v>50</v>
      </c>
      <c r="BW48" s="420">
        <f t="shared" si="20"/>
        <v>50</v>
      </c>
      <c r="BX48" s="420"/>
      <c r="BY48" s="21">
        <f t="shared" si="21"/>
        <v>1817</v>
      </c>
    </row>
    <row r="49" spans="1:77" ht="15.75" customHeight="1" x14ac:dyDescent="0.2">
      <c r="A49" s="21">
        <v>1818</v>
      </c>
      <c r="B49" s="1" t="s">
        <v>237</v>
      </c>
      <c r="C49" s="1" t="s">
        <v>1</v>
      </c>
      <c r="D49" s="1">
        <v>18</v>
      </c>
      <c r="E49" s="2" t="s">
        <v>5</v>
      </c>
      <c r="F49" s="589" t="s">
        <v>1124</v>
      </c>
      <c r="G49" s="1">
        <v>44</v>
      </c>
      <c r="H49" s="648"/>
      <c r="I49" s="449"/>
      <c r="J49" s="452"/>
      <c r="K49" s="324">
        <f t="shared" si="14"/>
        <v>1818</v>
      </c>
      <c r="L49" s="9" t="s">
        <v>1052</v>
      </c>
      <c r="M49" s="1" t="s">
        <v>1525</v>
      </c>
      <c r="N49" s="9" t="s">
        <v>1567</v>
      </c>
      <c r="P49" s="1"/>
      <c r="Q49" s="1"/>
      <c r="R49" s="1"/>
      <c r="S49" s="1"/>
      <c r="T49" s="1"/>
      <c r="U49" s="1"/>
      <c r="V49" s="1"/>
      <c r="W49" s="1"/>
      <c r="X49" s="1"/>
      <c r="Y49" s="315"/>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75">
        <v>99</v>
      </c>
      <c r="BA49" s="576">
        <v>579</v>
      </c>
      <c r="BB49" s="232">
        <f t="shared" si="16"/>
        <v>25476</v>
      </c>
      <c r="BC49" s="232">
        <f t="shared" si="11"/>
        <v>16686.780000000002</v>
      </c>
      <c r="BE49" s="129"/>
      <c r="BF49" s="6">
        <f t="shared" si="17"/>
        <v>0</v>
      </c>
      <c r="BG49" s="129">
        <v>20</v>
      </c>
      <c r="BH49" s="6">
        <f t="shared" si="22"/>
        <v>1980</v>
      </c>
      <c r="BI49" s="359"/>
      <c r="BJ49" s="6">
        <f t="shared" si="23"/>
        <v>0</v>
      </c>
      <c r="BK49" s="129"/>
      <c r="BM49" s="359"/>
      <c r="BN49" s="6">
        <f t="shared" si="24"/>
        <v>0</v>
      </c>
      <c r="BO49" s="129"/>
      <c r="BP49" s="6">
        <f t="shared" si="25"/>
        <v>0</v>
      </c>
      <c r="BQ49" s="698"/>
      <c r="BR49" s="6">
        <f t="shared" si="18"/>
        <v>0</v>
      </c>
      <c r="BS49" s="8">
        <v>148</v>
      </c>
      <c r="BT49" s="8">
        <v>151</v>
      </c>
      <c r="BU49" s="415">
        <f t="shared" si="19"/>
        <v>12.583333333333334</v>
      </c>
      <c r="BV49" s="421">
        <f t="shared" si="15"/>
        <v>3.496688741721854</v>
      </c>
      <c r="BW49" s="420">
        <f t="shared" si="20"/>
        <v>5.0860927152317874</v>
      </c>
      <c r="BX49" s="420"/>
      <c r="BY49" s="21">
        <f t="shared" si="21"/>
        <v>1818</v>
      </c>
    </row>
    <row r="50" spans="1:77" ht="15.75" customHeight="1" x14ac:dyDescent="0.2">
      <c r="A50" s="21" t="s">
        <v>565</v>
      </c>
      <c r="B50" s="1" t="s">
        <v>563</v>
      </c>
      <c r="C50" s="1" t="s">
        <v>1</v>
      </c>
      <c r="D50" s="1">
        <v>18</v>
      </c>
      <c r="E50" s="4" t="s">
        <v>566</v>
      </c>
      <c r="F50" s="589" t="s">
        <v>1124</v>
      </c>
      <c r="G50" s="1">
        <v>5</v>
      </c>
      <c r="H50" s="648"/>
      <c r="I50" s="449"/>
      <c r="J50" s="452"/>
      <c r="K50" s="324" t="str">
        <f t="shared" si="14"/>
        <v>1818V</v>
      </c>
      <c r="L50" s="1" t="s">
        <v>1213</v>
      </c>
      <c r="M50" s="1"/>
      <c r="N50" s="1"/>
      <c r="O50" s="1"/>
      <c r="P50" s="1"/>
      <c r="Q50" s="1"/>
      <c r="R50" s="1"/>
      <c r="S50" s="1"/>
      <c r="T50" s="1"/>
      <c r="U50" s="1"/>
      <c r="V50" s="1"/>
      <c r="W50" s="1"/>
      <c r="X50" s="1"/>
      <c r="Y50" s="315"/>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75">
        <v>99</v>
      </c>
      <c r="BA50" s="576">
        <v>658</v>
      </c>
      <c r="BB50" s="232">
        <f t="shared" si="16"/>
        <v>3290</v>
      </c>
      <c r="BC50" s="232">
        <f t="shared" si="11"/>
        <v>2154.9500000000003</v>
      </c>
      <c r="BE50" s="129"/>
      <c r="BF50" s="6">
        <f t="shared" si="17"/>
        <v>0</v>
      </c>
      <c r="BG50" s="129"/>
      <c r="BH50" s="6">
        <f t="shared" si="22"/>
        <v>0</v>
      </c>
      <c r="BI50" s="359"/>
      <c r="BJ50" s="6">
        <f t="shared" si="23"/>
        <v>0</v>
      </c>
      <c r="BK50" s="129"/>
      <c r="BM50" s="359"/>
      <c r="BN50" s="6">
        <f t="shared" si="24"/>
        <v>0</v>
      </c>
      <c r="BO50" s="129"/>
      <c r="BP50" s="6">
        <f t="shared" si="25"/>
        <v>0</v>
      </c>
      <c r="BQ50" s="129"/>
      <c r="BR50" s="6">
        <f t="shared" si="18"/>
        <v>0</v>
      </c>
      <c r="BU50" s="415">
        <f t="shared" si="19"/>
        <v>0</v>
      </c>
      <c r="BV50" s="421">
        <f t="shared" si="15"/>
        <v>0</v>
      </c>
      <c r="BW50" s="420">
        <f t="shared" si="20"/>
        <v>0</v>
      </c>
      <c r="BX50" s="420"/>
      <c r="BY50" s="21" t="str">
        <f t="shared" si="21"/>
        <v>1818V</v>
      </c>
    </row>
    <row r="51" spans="1:77" ht="15.75" customHeight="1" x14ac:dyDescent="0.2">
      <c r="A51" s="21">
        <v>2018</v>
      </c>
      <c r="B51" s="1" t="s">
        <v>237</v>
      </c>
      <c r="C51" s="1" t="s">
        <v>1</v>
      </c>
      <c r="D51" s="1">
        <v>18</v>
      </c>
      <c r="E51" s="2" t="s">
        <v>5</v>
      </c>
      <c r="F51" s="589" t="s">
        <v>1124</v>
      </c>
      <c r="G51" s="1">
        <v>0</v>
      </c>
      <c r="H51" s="648"/>
      <c r="I51" s="449"/>
      <c r="J51" s="452"/>
      <c r="K51" s="324">
        <f t="shared" si="14"/>
        <v>2018</v>
      </c>
      <c r="L51" s="1"/>
      <c r="M51" s="1"/>
      <c r="N51" s="1"/>
      <c r="O51" s="1"/>
      <c r="P51" s="1"/>
      <c r="Q51" s="1"/>
      <c r="R51" s="1"/>
      <c r="S51" s="1"/>
      <c r="T51" s="1"/>
      <c r="U51" s="1"/>
      <c r="V51" s="1"/>
      <c r="W51" s="1"/>
      <c r="X51" s="1"/>
      <c r="Y51" s="315"/>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75">
        <v>99</v>
      </c>
      <c r="BA51" s="576">
        <v>579</v>
      </c>
      <c r="BB51" s="232">
        <f t="shared" si="16"/>
        <v>0</v>
      </c>
      <c r="BC51" s="232">
        <f t="shared" si="11"/>
        <v>0</v>
      </c>
      <c r="BE51" s="129"/>
      <c r="BF51" s="6">
        <f t="shared" si="17"/>
        <v>0</v>
      </c>
      <c r="BG51" s="129"/>
      <c r="BH51" s="6">
        <f t="shared" si="22"/>
        <v>0</v>
      </c>
      <c r="BI51" s="359"/>
      <c r="BJ51" s="6">
        <f t="shared" si="23"/>
        <v>0</v>
      </c>
      <c r="BK51" s="129"/>
      <c r="BM51" s="359"/>
      <c r="BN51" s="6">
        <f t="shared" si="24"/>
        <v>0</v>
      </c>
      <c r="BO51" s="129"/>
      <c r="BP51" s="6">
        <f t="shared" si="25"/>
        <v>0</v>
      </c>
      <c r="BQ51" s="129"/>
      <c r="BR51" s="6">
        <f t="shared" si="18"/>
        <v>0</v>
      </c>
      <c r="BU51" s="415">
        <f t="shared" si="19"/>
        <v>0</v>
      </c>
      <c r="BV51" s="421">
        <f t="shared" si="15"/>
        <v>0</v>
      </c>
      <c r="BW51" s="420">
        <f t="shared" si="20"/>
        <v>0</v>
      </c>
      <c r="BX51" s="420"/>
      <c r="BY51" s="21">
        <f t="shared" si="21"/>
        <v>2018</v>
      </c>
    </row>
    <row r="52" spans="1:77" ht="15.75" customHeight="1" x14ac:dyDescent="0.2">
      <c r="A52" s="21">
        <v>1524</v>
      </c>
      <c r="B52" s="1" t="s">
        <v>487</v>
      </c>
      <c r="C52" s="1" t="s">
        <v>1</v>
      </c>
      <c r="D52" s="1">
        <v>18</v>
      </c>
      <c r="E52" s="4" t="s">
        <v>488</v>
      </c>
      <c r="F52" s="589" t="s">
        <v>2</v>
      </c>
      <c r="G52" s="1">
        <v>4</v>
      </c>
      <c r="H52" s="648"/>
      <c r="I52" s="449"/>
      <c r="J52" s="452"/>
      <c r="K52" s="324">
        <f t="shared" si="14"/>
        <v>1524</v>
      </c>
      <c r="L52" s="1" t="s">
        <v>1238</v>
      </c>
      <c r="M52" s="1"/>
      <c r="N52" s="1"/>
      <c r="O52" s="1"/>
      <c r="P52" s="1"/>
      <c r="Q52" s="1"/>
      <c r="R52" s="1"/>
      <c r="S52" s="1"/>
      <c r="T52" s="1"/>
      <c r="U52" s="1"/>
      <c r="V52" s="1"/>
      <c r="W52" s="1"/>
      <c r="X52" s="1"/>
      <c r="Y52" s="315"/>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75">
        <v>99</v>
      </c>
      <c r="BA52" s="576">
        <v>680</v>
      </c>
      <c r="BB52" s="232">
        <f t="shared" si="16"/>
        <v>2720</v>
      </c>
      <c r="BC52" s="232">
        <f t="shared" si="11"/>
        <v>1781.6000000000001</v>
      </c>
      <c r="BE52" s="129"/>
      <c r="BF52" s="6">
        <f t="shared" si="17"/>
        <v>0</v>
      </c>
      <c r="BG52" s="129"/>
      <c r="BH52" s="6">
        <f t="shared" si="22"/>
        <v>0</v>
      </c>
      <c r="BI52" s="359"/>
      <c r="BJ52" s="6">
        <f t="shared" si="23"/>
        <v>0</v>
      </c>
      <c r="BK52" s="129"/>
      <c r="BM52" s="359"/>
      <c r="BN52" s="6">
        <f t="shared" si="24"/>
        <v>0</v>
      </c>
      <c r="BO52" s="129"/>
      <c r="BP52" s="6">
        <f t="shared" si="25"/>
        <v>0</v>
      </c>
      <c r="BQ52" s="129"/>
      <c r="BR52" s="6">
        <f t="shared" si="18"/>
        <v>0</v>
      </c>
      <c r="BS52" s="8">
        <v>1</v>
      </c>
      <c r="BT52" s="8">
        <v>3</v>
      </c>
      <c r="BU52" s="415">
        <f t="shared" si="19"/>
        <v>0.25</v>
      </c>
      <c r="BV52" s="421">
        <f t="shared" si="15"/>
        <v>16</v>
      </c>
      <c r="BW52" s="420">
        <f t="shared" si="20"/>
        <v>16</v>
      </c>
      <c r="BX52" s="420"/>
      <c r="BY52" s="21">
        <f t="shared" si="21"/>
        <v>1524</v>
      </c>
    </row>
    <row r="53" spans="1:77" ht="15.75" customHeight="1" x14ac:dyDescent="0.2">
      <c r="A53" s="340" t="s">
        <v>1100</v>
      </c>
      <c r="B53" s="1" t="s">
        <v>1101</v>
      </c>
      <c r="C53" s="1" t="s">
        <v>1</v>
      </c>
      <c r="D53" s="1">
        <v>18</v>
      </c>
      <c r="E53" s="2" t="s">
        <v>4</v>
      </c>
      <c r="F53" s="589" t="s">
        <v>1124</v>
      </c>
      <c r="G53" s="1">
        <v>12</v>
      </c>
      <c r="H53" s="648"/>
      <c r="I53" s="449"/>
      <c r="J53" s="452"/>
      <c r="K53" s="52" t="str">
        <f t="shared" si="14"/>
        <v>1113EC</v>
      </c>
      <c r="L53" s="1" t="s">
        <v>1388</v>
      </c>
      <c r="M53" s="338" t="s">
        <v>1301</v>
      </c>
      <c r="N53" s="9"/>
      <c r="S53" s="1"/>
      <c r="T53" s="1"/>
      <c r="U53" s="1"/>
      <c r="V53" s="1"/>
      <c r="W53" s="1"/>
      <c r="X53" s="1"/>
      <c r="Y53" s="315"/>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75"/>
      <c r="BA53" s="576">
        <v>579</v>
      </c>
      <c r="BB53" s="232">
        <f t="shared" si="16"/>
        <v>6948</v>
      </c>
      <c r="BC53" s="232">
        <f>BB53*$BC$5</f>
        <v>4550.9400000000005</v>
      </c>
      <c r="BE53" s="129"/>
      <c r="BF53" s="6">
        <f t="shared" si="17"/>
        <v>0</v>
      </c>
      <c r="BG53" s="129"/>
      <c r="BH53" s="6">
        <f t="shared" si="22"/>
        <v>0</v>
      </c>
      <c r="BI53" s="359"/>
      <c r="BJ53" s="6">
        <f t="shared" si="23"/>
        <v>0</v>
      </c>
      <c r="BK53" s="129"/>
      <c r="BM53" s="359"/>
      <c r="BN53" s="6">
        <f t="shared" si="24"/>
        <v>0</v>
      </c>
      <c r="BO53" s="129"/>
      <c r="BP53" s="6">
        <f t="shared" si="25"/>
        <v>0</v>
      </c>
      <c r="BQ53" s="698"/>
      <c r="BR53" s="6">
        <f t="shared" si="18"/>
        <v>0</v>
      </c>
      <c r="BS53" s="8">
        <v>16</v>
      </c>
      <c r="BT53" s="8">
        <v>16</v>
      </c>
      <c r="BU53" s="415">
        <f t="shared" si="19"/>
        <v>1.3333333333333333</v>
      </c>
      <c r="BV53" s="421">
        <f t="shared" si="15"/>
        <v>9</v>
      </c>
      <c r="BW53" s="420">
        <f t="shared" si="20"/>
        <v>9</v>
      </c>
      <c r="BX53" s="420"/>
      <c r="BY53" s="21" t="str">
        <f t="shared" si="21"/>
        <v>1113EC</v>
      </c>
    </row>
    <row r="54" spans="1:77" ht="15.75" customHeight="1" x14ac:dyDescent="0.2">
      <c r="A54" s="340" t="s">
        <v>1102</v>
      </c>
      <c r="B54" s="1" t="s">
        <v>1101</v>
      </c>
      <c r="C54" s="1" t="s">
        <v>1</v>
      </c>
      <c r="D54" s="1">
        <v>18</v>
      </c>
      <c r="E54" s="2" t="s">
        <v>5</v>
      </c>
      <c r="F54" s="589" t="s">
        <v>1124</v>
      </c>
      <c r="G54" s="1">
        <v>23</v>
      </c>
      <c r="H54" s="648"/>
      <c r="I54" s="449"/>
      <c r="J54" s="452"/>
      <c r="K54" s="52" t="str">
        <f t="shared" si="14"/>
        <v>1118EC</v>
      </c>
      <c r="L54" s="1" t="s">
        <v>1256</v>
      </c>
      <c r="M54" s="1" t="s">
        <v>1218</v>
      </c>
      <c r="N54" s="1"/>
      <c r="O54" s="1"/>
      <c r="P54" s="1"/>
      <c r="Q54" s="1"/>
      <c r="R54" s="1"/>
      <c r="S54" s="1"/>
      <c r="T54" s="1"/>
      <c r="U54" s="1"/>
      <c r="V54" s="1"/>
      <c r="W54" s="1"/>
      <c r="X54" s="1"/>
      <c r="Y54" s="315"/>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75"/>
      <c r="BA54" s="576">
        <v>579</v>
      </c>
      <c r="BB54" s="232">
        <f t="shared" si="16"/>
        <v>13317</v>
      </c>
      <c r="BC54" s="232">
        <f>BB54*$BC$5</f>
        <v>8722.6350000000002</v>
      </c>
      <c r="BE54" s="129"/>
      <c r="BF54" s="6">
        <f t="shared" si="17"/>
        <v>0</v>
      </c>
      <c r="BG54" s="129"/>
      <c r="BH54" s="6">
        <f t="shared" si="22"/>
        <v>0</v>
      </c>
      <c r="BI54" s="359"/>
      <c r="BJ54" s="6">
        <f t="shared" si="23"/>
        <v>0</v>
      </c>
      <c r="BK54" s="129"/>
      <c r="BM54" s="359"/>
      <c r="BN54" s="6">
        <f t="shared" si="24"/>
        <v>0</v>
      </c>
      <c r="BO54" s="129"/>
      <c r="BP54" s="6">
        <f t="shared" si="25"/>
        <v>0</v>
      </c>
      <c r="BQ54" s="129"/>
      <c r="BR54" s="6">
        <f t="shared" si="18"/>
        <v>0</v>
      </c>
      <c r="BU54" s="415">
        <f t="shared" si="19"/>
        <v>0</v>
      </c>
      <c r="BV54" s="421">
        <f t="shared" si="15"/>
        <v>0</v>
      </c>
      <c r="BW54" s="420">
        <f t="shared" si="20"/>
        <v>0</v>
      </c>
      <c r="BX54" s="420"/>
      <c r="BY54" s="21" t="str">
        <f t="shared" si="21"/>
        <v>1118EC</v>
      </c>
    </row>
    <row r="55" spans="1:77" ht="15.75" customHeight="1" x14ac:dyDescent="0.2">
      <c r="A55" s="340" t="s">
        <v>1103</v>
      </c>
      <c r="B55" s="1" t="s">
        <v>1101</v>
      </c>
      <c r="C55" s="1" t="s">
        <v>1</v>
      </c>
      <c r="D55" s="1">
        <v>18</v>
      </c>
      <c r="E55" s="2" t="s">
        <v>6</v>
      </c>
      <c r="F55" s="589" t="s">
        <v>1124</v>
      </c>
      <c r="G55" s="1">
        <v>12</v>
      </c>
      <c r="H55" s="648"/>
      <c r="I55" s="449"/>
      <c r="J55" s="452"/>
      <c r="K55" s="52" t="str">
        <f t="shared" si="14"/>
        <v>1124EC</v>
      </c>
      <c r="L55" s="1" t="s">
        <v>1231</v>
      </c>
      <c r="M55" s="1"/>
      <c r="P55" s="1"/>
      <c r="Q55" s="1"/>
      <c r="R55" s="1"/>
      <c r="S55" s="1"/>
      <c r="T55" s="1"/>
      <c r="U55" s="1"/>
      <c r="V55" s="1"/>
      <c r="W55" s="1"/>
      <c r="X55" s="1"/>
      <c r="Y55" s="315"/>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75"/>
      <c r="BA55" s="576">
        <v>579</v>
      </c>
      <c r="BB55" s="232">
        <f t="shared" si="16"/>
        <v>6948</v>
      </c>
      <c r="BC55" s="232">
        <f>BB55*$BC$5</f>
        <v>4550.9400000000005</v>
      </c>
      <c r="BE55" s="129"/>
      <c r="BF55" s="6">
        <f t="shared" si="17"/>
        <v>0</v>
      </c>
      <c r="BG55" s="129"/>
      <c r="BH55" s="6">
        <f t="shared" si="22"/>
        <v>0</v>
      </c>
      <c r="BI55" s="359"/>
      <c r="BJ55" s="6">
        <f t="shared" si="23"/>
        <v>0</v>
      </c>
      <c r="BK55" s="129"/>
      <c r="BM55" s="359"/>
      <c r="BN55" s="6">
        <f t="shared" si="24"/>
        <v>0</v>
      </c>
      <c r="BO55" s="129"/>
      <c r="BP55" s="6">
        <f t="shared" si="25"/>
        <v>0</v>
      </c>
      <c r="BQ55" s="129"/>
      <c r="BR55" s="6">
        <f t="shared" si="18"/>
        <v>0</v>
      </c>
      <c r="BU55" s="415">
        <f t="shared" si="19"/>
        <v>0</v>
      </c>
      <c r="BV55" s="421">
        <f t="shared" si="15"/>
        <v>0</v>
      </c>
      <c r="BW55" s="420">
        <f t="shared" si="20"/>
        <v>0</v>
      </c>
      <c r="BX55" s="420"/>
      <c r="BY55" s="21" t="str">
        <f t="shared" si="21"/>
        <v>1124EC</v>
      </c>
    </row>
    <row r="56" spans="1:77" ht="15.75" customHeight="1" x14ac:dyDescent="0.2">
      <c r="A56" s="21">
        <v>1806</v>
      </c>
      <c r="B56" s="1" t="s">
        <v>237</v>
      </c>
      <c r="C56" s="1" t="s">
        <v>657</v>
      </c>
      <c r="D56" s="1">
        <v>18</v>
      </c>
      <c r="E56" s="2" t="s">
        <v>6</v>
      </c>
      <c r="F56" s="589" t="s">
        <v>1124</v>
      </c>
      <c r="G56" s="1">
        <v>6</v>
      </c>
      <c r="H56" s="648"/>
      <c r="I56" s="449"/>
      <c r="J56" s="452"/>
      <c r="K56" s="324">
        <f t="shared" si="14"/>
        <v>1806</v>
      </c>
      <c r="L56" s="1" t="s">
        <v>1274</v>
      </c>
      <c r="M56" s="1"/>
      <c r="N56" s="1"/>
      <c r="O56" s="1"/>
      <c r="P56" s="1"/>
      <c r="Q56" s="1"/>
      <c r="R56" s="1"/>
      <c r="S56" s="1"/>
      <c r="T56" s="1"/>
      <c r="U56" s="1"/>
      <c r="V56" s="1"/>
      <c r="W56" s="1"/>
      <c r="X56" s="1"/>
      <c r="Y56" s="315"/>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75">
        <v>99</v>
      </c>
      <c r="BA56" s="576">
        <v>725</v>
      </c>
      <c r="BB56" s="232">
        <f t="shared" si="16"/>
        <v>4350</v>
      </c>
      <c r="BC56" s="232">
        <f t="shared" si="11"/>
        <v>2849.25</v>
      </c>
      <c r="BE56" s="129"/>
      <c r="BF56" s="6">
        <f t="shared" si="17"/>
        <v>0</v>
      </c>
      <c r="BG56" s="129"/>
      <c r="BH56" s="6">
        <f t="shared" si="22"/>
        <v>0</v>
      </c>
      <c r="BI56" s="359"/>
      <c r="BJ56" s="6">
        <f t="shared" si="23"/>
        <v>0</v>
      </c>
      <c r="BK56" s="129"/>
      <c r="BM56" s="359"/>
      <c r="BN56" s="6">
        <f t="shared" si="24"/>
        <v>0</v>
      </c>
      <c r="BO56" s="129"/>
      <c r="BP56" s="6">
        <f t="shared" si="25"/>
        <v>0</v>
      </c>
      <c r="BQ56" s="129"/>
      <c r="BR56" s="6">
        <f t="shared" si="18"/>
        <v>0</v>
      </c>
      <c r="BS56" s="8">
        <v>7</v>
      </c>
      <c r="BT56" s="8">
        <v>8</v>
      </c>
      <c r="BU56" s="415">
        <f t="shared" si="19"/>
        <v>0.66666666666666663</v>
      </c>
      <c r="BV56" s="421">
        <f t="shared" si="15"/>
        <v>9</v>
      </c>
      <c r="BW56" s="420">
        <f t="shared" si="20"/>
        <v>9</v>
      </c>
      <c r="BX56" s="420"/>
      <c r="BY56" s="21">
        <f t="shared" si="21"/>
        <v>1806</v>
      </c>
    </row>
    <row r="57" spans="1:77" ht="15.75" customHeight="1" x14ac:dyDescent="0.2">
      <c r="A57" s="21">
        <v>1819</v>
      </c>
      <c r="B57" s="1" t="s">
        <v>237</v>
      </c>
      <c r="C57" s="1" t="s">
        <v>657</v>
      </c>
      <c r="D57" s="1">
        <v>18</v>
      </c>
      <c r="E57" s="2" t="s">
        <v>4</v>
      </c>
      <c r="F57" s="589" t="s">
        <v>1124</v>
      </c>
      <c r="G57" s="1">
        <v>10</v>
      </c>
      <c r="H57" s="648"/>
      <c r="I57" s="449"/>
      <c r="J57" s="452"/>
      <c r="K57" s="324">
        <f t="shared" si="14"/>
        <v>1819</v>
      </c>
      <c r="L57" s="1" t="s">
        <v>1337</v>
      </c>
      <c r="N57" s="1"/>
      <c r="O57" s="1"/>
      <c r="P57" s="1"/>
      <c r="Q57" s="1"/>
      <c r="R57" s="1"/>
      <c r="S57" s="1"/>
      <c r="T57" s="1"/>
      <c r="U57" s="1"/>
      <c r="V57" s="1"/>
      <c r="W57" s="1"/>
      <c r="X57" s="1"/>
      <c r="Y57" s="315"/>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75">
        <v>99</v>
      </c>
      <c r="BA57" s="576">
        <v>725</v>
      </c>
      <c r="BB57" s="232">
        <f t="shared" si="16"/>
        <v>7250</v>
      </c>
      <c r="BC57" s="232">
        <f t="shared" si="11"/>
        <v>4748.75</v>
      </c>
      <c r="BE57" s="129"/>
      <c r="BF57" s="6">
        <f t="shared" si="17"/>
        <v>0</v>
      </c>
      <c r="BG57" s="129"/>
      <c r="BH57" s="6">
        <f t="shared" si="22"/>
        <v>0</v>
      </c>
      <c r="BI57" s="359"/>
      <c r="BJ57" s="6">
        <f t="shared" si="23"/>
        <v>0</v>
      </c>
      <c r="BK57" s="129"/>
      <c r="BM57" s="359"/>
      <c r="BN57" s="6">
        <f t="shared" si="24"/>
        <v>0</v>
      </c>
      <c r="BO57" s="129"/>
      <c r="BP57" s="6">
        <f t="shared" si="25"/>
        <v>0</v>
      </c>
      <c r="BQ57" s="129"/>
      <c r="BR57" s="6">
        <f t="shared" si="18"/>
        <v>0</v>
      </c>
      <c r="BS57" s="8">
        <v>22</v>
      </c>
      <c r="BT57" s="8">
        <v>21</v>
      </c>
      <c r="BU57" s="415">
        <f t="shared" si="19"/>
        <v>1.75</v>
      </c>
      <c r="BV57" s="421">
        <f t="shared" si="15"/>
        <v>5.7142857142857144</v>
      </c>
      <c r="BW57" s="420">
        <f t="shared" si="20"/>
        <v>5.7142857142857144</v>
      </c>
      <c r="BX57" s="420"/>
      <c r="BY57" s="21">
        <f t="shared" si="21"/>
        <v>1819</v>
      </c>
    </row>
    <row r="58" spans="1:77" ht="15.75" customHeight="1" x14ac:dyDescent="0.2">
      <c r="A58" s="21">
        <v>1820</v>
      </c>
      <c r="B58" s="1" t="s">
        <v>237</v>
      </c>
      <c r="C58" s="1" t="s">
        <v>657</v>
      </c>
      <c r="D58" s="1">
        <v>18</v>
      </c>
      <c r="E58" s="2" t="s">
        <v>5</v>
      </c>
      <c r="F58" s="589" t="s">
        <v>1124</v>
      </c>
      <c r="G58" s="1">
        <v>14</v>
      </c>
      <c r="H58" s="648"/>
      <c r="I58" s="449"/>
      <c r="J58" s="452"/>
      <c r="K58" s="324">
        <f t="shared" si="14"/>
        <v>1820</v>
      </c>
      <c r="L58" s="1" t="s">
        <v>1534</v>
      </c>
      <c r="N58" s="1"/>
      <c r="O58" s="1"/>
      <c r="P58" s="1"/>
      <c r="Q58" s="1"/>
      <c r="R58" s="1"/>
      <c r="S58" s="1"/>
      <c r="T58" s="1"/>
      <c r="U58" s="1"/>
      <c r="V58" s="1"/>
      <c r="W58" s="1"/>
      <c r="X58" s="1"/>
      <c r="Y58" s="315"/>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75">
        <v>99</v>
      </c>
      <c r="BA58" s="576">
        <v>725</v>
      </c>
      <c r="BB58" s="232">
        <f t="shared" si="16"/>
        <v>10150</v>
      </c>
      <c r="BC58" s="232">
        <f t="shared" si="11"/>
        <v>6648.25</v>
      </c>
      <c r="BE58" s="129"/>
      <c r="BF58" s="6">
        <f t="shared" si="17"/>
        <v>0</v>
      </c>
      <c r="BG58" s="129"/>
      <c r="BH58" s="6">
        <f t="shared" si="22"/>
        <v>0</v>
      </c>
      <c r="BI58" s="359"/>
      <c r="BJ58" s="6">
        <f t="shared" si="23"/>
        <v>0</v>
      </c>
      <c r="BK58" s="129"/>
      <c r="BM58" s="359"/>
      <c r="BN58" s="6">
        <f t="shared" si="24"/>
        <v>0</v>
      </c>
      <c r="BO58" s="129"/>
      <c r="BP58" s="6">
        <f t="shared" si="25"/>
        <v>0</v>
      </c>
      <c r="BQ58" s="129"/>
      <c r="BR58" s="6">
        <f t="shared" si="18"/>
        <v>0</v>
      </c>
      <c r="BS58" s="8">
        <v>8</v>
      </c>
      <c r="BT58" s="8">
        <v>9</v>
      </c>
      <c r="BU58" s="415">
        <f t="shared" si="19"/>
        <v>0.75</v>
      </c>
      <c r="BV58" s="421">
        <f t="shared" si="15"/>
        <v>18.666666666666668</v>
      </c>
      <c r="BW58" s="420">
        <f t="shared" si="20"/>
        <v>18.666666666666668</v>
      </c>
      <c r="BX58" s="420"/>
      <c r="BY58" s="21">
        <f t="shared" si="21"/>
        <v>1820</v>
      </c>
    </row>
    <row r="59" spans="1:77" ht="15.75" customHeight="1" x14ac:dyDescent="0.2">
      <c r="A59" s="21">
        <v>1832</v>
      </c>
      <c r="B59" s="1" t="s">
        <v>237</v>
      </c>
      <c r="C59" s="1" t="s">
        <v>52</v>
      </c>
      <c r="D59" s="1">
        <v>18</v>
      </c>
      <c r="E59" s="2" t="s">
        <v>6</v>
      </c>
      <c r="F59" s="589" t="s">
        <v>1124</v>
      </c>
      <c r="G59" s="1">
        <v>9</v>
      </c>
      <c r="H59" s="648"/>
      <c r="I59" s="683"/>
      <c r="J59" s="452"/>
      <c r="K59" s="324">
        <f t="shared" si="14"/>
        <v>1832</v>
      </c>
      <c r="L59" s="9" t="s">
        <v>1195</v>
      </c>
      <c r="N59" s="1"/>
      <c r="O59" s="1"/>
      <c r="P59" s="1"/>
      <c r="Q59" s="1"/>
      <c r="R59" s="1"/>
      <c r="S59" s="1"/>
      <c r="T59" s="1"/>
      <c r="U59" s="1"/>
      <c r="V59" s="1"/>
      <c r="W59" s="1"/>
      <c r="X59" s="1"/>
      <c r="Y59" s="315"/>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75">
        <v>112</v>
      </c>
      <c r="BA59" s="576">
        <v>725</v>
      </c>
      <c r="BB59" s="232">
        <f t="shared" si="16"/>
        <v>6525</v>
      </c>
      <c r="BC59" s="232">
        <f t="shared" si="11"/>
        <v>4273.875</v>
      </c>
      <c r="BE59" s="129"/>
      <c r="BF59" s="6">
        <f t="shared" si="17"/>
        <v>0</v>
      </c>
      <c r="BG59" s="129"/>
      <c r="BH59" s="6">
        <f t="shared" si="22"/>
        <v>0</v>
      </c>
      <c r="BI59" s="359"/>
      <c r="BJ59" s="6">
        <f t="shared" si="23"/>
        <v>0</v>
      </c>
      <c r="BK59" s="129"/>
      <c r="BM59" s="359"/>
      <c r="BN59" s="6">
        <f t="shared" si="24"/>
        <v>0</v>
      </c>
      <c r="BO59" s="129"/>
      <c r="BP59" s="6">
        <f t="shared" si="25"/>
        <v>0</v>
      </c>
      <c r="BQ59" s="129"/>
      <c r="BR59" s="6">
        <f t="shared" si="18"/>
        <v>0</v>
      </c>
      <c r="BS59" s="8">
        <v>8</v>
      </c>
      <c r="BT59" s="8">
        <v>8</v>
      </c>
      <c r="BU59" s="415">
        <f t="shared" si="19"/>
        <v>0.66666666666666663</v>
      </c>
      <c r="BV59" s="421">
        <f>IF(OR(BT59=0),0,((G59-J59)/BU59))</f>
        <v>13.5</v>
      </c>
      <c r="BW59" s="420">
        <f t="shared" si="20"/>
        <v>13.5</v>
      </c>
      <c r="BX59" s="420"/>
      <c r="BY59" s="21">
        <f t="shared" si="21"/>
        <v>1832</v>
      </c>
    </row>
    <row r="60" spans="1:77" ht="15.75" customHeight="1" x14ac:dyDescent="0.2">
      <c r="A60" s="21">
        <v>1830</v>
      </c>
      <c r="B60" s="1" t="s">
        <v>237</v>
      </c>
      <c r="C60" s="1" t="s">
        <v>52</v>
      </c>
      <c r="D60" s="1">
        <v>18</v>
      </c>
      <c r="E60" s="2" t="s">
        <v>4</v>
      </c>
      <c r="F60" s="589" t="s">
        <v>1124</v>
      </c>
      <c r="G60" s="1">
        <v>0</v>
      </c>
      <c r="H60" s="648"/>
      <c r="I60" s="683"/>
      <c r="J60" s="452"/>
      <c r="K60" s="324">
        <f t="shared" si="14"/>
        <v>1830</v>
      </c>
      <c r="M60" s="1"/>
      <c r="O60" s="1"/>
      <c r="P60" s="1"/>
      <c r="Q60" s="1"/>
      <c r="R60" s="204"/>
      <c r="S60" s="1"/>
      <c r="T60" s="1"/>
      <c r="U60" s="1"/>
      <c r="V60" s="1"/>
      <c r="W60" s="1"/>
      <c r="X60" s="1"/>
      <c r="Y60" s="315"/>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75">
        <v>112</v>
      </c>
      <c r="BA60" s="576">
        <v>725</v>
      </c>
      <c r="BB60" s="232">
        <f t="shared" si="16"/>
        <v>0</v>
      </c>
      <c r="BC60" s="232">
        <f t="shared" si="11"/>
        <v>0</v>
      </c>
      <c r="BE60" s="129">
        <v>20</v>
      </c>
      <c r="BF60" s="6">
        <f t="shared" si="17"/>
        <v>2240</v>
      </c>
      <c r="BG60" s="129"/>
      <c r="BH60" s="6">
        <f t="shared" si="22"/>
        <v>0</v>
      </c>
      <c r="BI60" s="359"/>
      <c r="BJ60" s="6">
        <f t="shared" si="23"/>
        <v>0</v>
      </c>
      <c r="BK60" s="129"/>
      <c r="BM60" s="359"/>
      <c r="BN60" s="6">
        <f t="shared" si="24"/>
        <v>0</v>
      </c>
      <c r="BO60" s="129"/>
      <c r="BP60" s="6">
        <f t="shared" si="25"/>
        <v>0</v>
      </c>
      <c r="BQ60" s="698"/>
      <c r="BR60" s="6">
        <f t="shared" si="18"/>
        <v>0</v>
      </c>
      <c r="BS60" s="8">
        <v>53</v>
      </c>
      <c r="BT60" s="8">
        <v>54</v>
      </c>
      <c r="BU60" s="415">
        <f t="shared" si="19"/>
        <v>4.5</v>
      </c>
      <c r="BV60" s="421">
        <f>IF(OR(BT60=0),0,((G60-J60)/BU60))</f>
        <v>0</v>
      </c>
      <c r="BW60" s="420">
        <f t="shared" si="20"/>
        <v>4.4444444444444446</v>
      </c>
      <c r="BX60" s="420"/>
      <c r="BY60" s="21">
        <f t="shared" si="21"/>
        <v>1830</v>
      </c>
    </row>
    <row r="61" spans="1:77" ht="15.75" customHeight="1" x14ac:dyDescent="0.2">
      <c r="A61" s="21">
        <v>1831</v>
      </c>
      <c r="B61" s="1" t="s">
        <v>237</v>
      </c>
      <c r="C61" s="1" t="s">
        <v>52</v>
      </c>
      <c r="D61" s="1">
        <v>18</v>
      </c>
      <c r="E61" s="2" t="s">
        <v>5</v>
      </c>
      <c r="F61" s="589" t="s">
        <v>1124</v>
      </c>
      <c r="G61" s="1">
        <v>6</v>
      </c>
      <c r="H61" s="648"/>
      <c r="I61" s="449"/>
      <c r="J61" s="452"/>
      <c r="K61" s="324">
        <f t="shared" si="14"/>
        <v>1831</v>
      </c>
      <c r="L61" s="9" t="s">
        <v>774</v>
      </c>
      <c r="M61" s="338" t="s">
        <v>776</v>
      </c>
      <c r="N61" s="1"/>
      <c r="O61" s="1"/>
      <c r="P61" s="1"/>
      <c r="Q61" s="1"/>
      <c r="R61" s="1"/>
      <c r="S61" s="1"/>
      <c r="T61" s="1"/>
      <c r="U61" s="1"/>
      <c r="V61" s="1"/>
      <c r="W61" s="1"/>
      <c r="X61" s="1"/>
      <c r="Y61" s="315"/>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75">
        <v>112</v>
      </c>
      <c r="BA61" s="576">
        <v>725</v>
      </c>
      <c r="BB61" s="232">
        <f t="shared" si="16"/>
        <v>4350</v>
      </c>
      <c r="BC61" s="232">
        <f t="shared" si="11"/>
        <v>2849.25</v>
      </c>
      <c r="BE61" s="129">
        <v>5</v>
      </c>
      <c r="BF61" s="6">
        <f t="shared" si="17"/>
        <v>560</v>
      </c>
      <c r="BG61" s="129"/>
      <c r="BH61" s="6">
        <f t="shared" si="22"/>
        <v>0</v>
      </c>
      <c r="BI61" s="359"/>
      <c r="BJ61" s="6">
        <f t="shared" si="23"/>
        <v>0</v>
      </c>
      <c r="BK61" s="129"/>
      <c r="BM61" s="359"/>
      <c r="BN61" s="6">
        <f t="shared" si="24"/>
        <v>0</v>
      </c>
      <c r="BO61" s="129"/>
      <c r="BP61" s="6">
        <f t="shared" si="25"/>
        <v>0</v>
      </c>
      <c r="BQ61" s="129"/>
      <c r="BR61" s="6">
        <f t="shared" si="18"/>
        <v>0</v>
      </c>
      <c r="BS61" s="8">
        <v>16</v>
      </c>
      <c r="BT61" s="8">
        <v>15</v>
      </c>
      <c r="BU61" s="415">
        <f t="shared" si="19"/>
        <v>1.25</v>
      </c>
      <c r="BV61" s="421">
        <f>IF(OR(BT61=0),0,((G61-I61)/BU61))</f>
        <v>4.8</v>
      </c>
      <c r="BW61" s="420">
        <f t="shared" si="20"/>
        <v>8.8000000000000007</v>
      </c>
      <c r="BX61" s="420"/>
      <c r="BY61" s="21">
        <f t="shared" si="21"/>
        <v>1831</v>
      </c>
    </row>
    <row r="62" spans="1:77" ht="15.75" customHeight="1" x14ac:dyDescent="0.2">
      <c r="A62" s="21">
        <v>1834</v>
      </c>
      <c r="B62" s="1" t="s">
        <v>237</v>
      </c>
      <c r="C62" s="1" t="s">
        <v>328</v>
      </c>
      <c r="D62" s="1">
        <v>18</v>
      </c>
      <c r="E62" s="2" t="s">
        <v>4</v>
      </c>
      <c r="F62" s="589" t="s">
        <v>1124</v>
      </c>
      <c r="G62" s="1">
        <v>8</v>
      </c>
      <c r="H62" s="648"/>
      <c r="I62" s="449"/>
      <c r="J62" s="452"/>
      <c r="K62" s="324">
        <f t="shared" si="14"/>
        <v>1834</v>
      </c>
      <c r="L62" s="1" t="s">
        <v>1334</v>
      </c>
      <c r="N62" s="1"/>
      <c r="O62" s="1"/>
      <c r="P62" s="1"/>
      <c r="Q62" s="1"/>
      <c r="R62" s="1"/>
      <c r="S62" s="1"/>
      <c r="T62" s="1"/>
      <c r="U62" s="1"/>
      <c r="V62" s="1"/>
      <c r="W62" s="1"/>
      <c r="X62" s="1"/>
      <c r="Y62" s="315"/>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75">
        <v>115</v>
      </c>
      <c r="BA62" s="576">
        <v>814</v>
      </c>
      <c r="BB62" s="232">
        <f t="shared" si="16"/>
        <v>6512</v>
      </c>
      <c r="BC62" s="232">
        <f t="shared" si="11"/>
        <v>4265.3600000000006</v>
      </c>
      <c r="BE62" s="129">
        <v>5</v>
      </c>
      <c r="BF62" s="6">
        <f t="shared" si="17"/>
        <v>575</v>
      </c>
      <c r="BG62" s="129"/>
      <c r="BH62" s="6">
        <f t="shared" si="22"/>
        <v>0</v>
      </c>
      <c r="BI62" s="359"/>
      <c r="BJ62" s="6">
        <f t="shared" si="23"/>
        <v>0</v>
      </c>
      <c r="BK62" s="129"/>
      <c r="BM62" s="359"/>
      <c r="BN62" s="6">
        <f t="shared" si="24"/>
        <v>0</v>
      </c>
      <c r="BO62" s="129"/>
      <c r="BP62" s="6">
        <f t="shared" si="25"/>
        <v>0</v>
      </c>
      <c r="BQ62" s="129"/>
      <c r="BR62" s="6">
        <f t="shared" si="18"/>
        <v>0</v>
      </c>
      <c r="BS62" s="8">
        <v>9</v>
      </c>
      <c r="BT62" s="8">
        <v>9</v>
      </c>
      <c r="BU62" s="415">
        <f t="shared" si="19"/>
        <v>0.75</v>
      </c>
      <c r="BV62" s="421">
        <f>IF(OR(BT62=0),0,((G62-I62)/BU62))</f>
        <v>10.666666666666666</v>
      </c>
      <c r="BW62" s="420">
        <f t="shared" si="20"/>
        <v>17.333333333333332</v>
      </c>
      <c r="BX62" s="420"/>
      <c r="BY62" s="21">
        <f t="shared" si="21"/>
        <v>1834</v>
      </c>
    </row>
    <row r="63" spans="1:77" ht="15.75" customHeight="1" x14ac:dyDescent="0.2">
      <c r="A63" s="21">
        <v>1837</v>
      </c>
      <c r="B63" s="1" t="s">
        <v>237</v>
      </c>
      <c r="C63" s="1" t="s">
        <v>328</v>
      </c>
      <c r="D63" s="1">
        <v>18</v>
      </c>
      <c r="E63" s="2" t="s">
        <v>5</v>
      </c>
      <c r="F63" s="589" t="s">
        <v>1124</v>
      </c>
      <c r="G63" s="1">
        <v>3</v>
      </c>
      <c r="H63" s="648"/>
      <c r="I63" s="449"/>
      <c r="J63" s="452"/>
      <c r="K63" s="324">
        <f t="shared" si="14"/>
        <v>1837</v>
      </c>
      <c r="L63" s="1" t="s">
        <v>797</v>
      </c>
      <c r="M63" s="1"/>
      <c r="N63" s="1"/>
      <c r="O63" s="1"/>
      <c r="P63" s="1"/>
      <c r="Q63" s="1"/>
      <c r="R63" s="204"/>
      <c r="S63" s="1"/>
      <c r="T63" s="1"/>
      <c r="U63" s="1"/>
      <c r="V63" s="1"/>
      <c r="W63" s="1"/>
      <c r="X63" s="1"/>
      <c r="Y63" s="315"/>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75">
        <v>115</v>
      </c>
      <c r="BA63" s="576">
        <v>814</v>
      </c>
      <c r="BB63" s="232">
        <f t="shared" si="16"/>
        <v>2442</v>
      </c>
      <c r="BC63" s="232">
        <f t="shared" si="11"/>
        <v>1599.51</v>
      </c>
      <c r="BE63" s="129">
        <v>5</v>
      </c>
      <c r="BF63" s="6">
        <f t="shared" si="17"/>
        <v>575</v>
      </c>
      <c r="BG63" s="129"/>
      <c r="BH63" s="6">
        <f t="shared" si="22"/>
        <v>0</v>
      </c>
      <c r="BI63" s="359"/>
      <c r="BJ63" s="6">
        <f t="shared" si="23"/>
        <v>0</v>
      </c>
      <c r="BK63" s="129"/>
      <c r="BM63" s="359"/>
      <c r="BN63" s="6">
        <f t="shared" si="24"/>
        <v>0</v>
      </c>
      <c r="BO63" s="129"/>
      <c r="BP63" s="6">
        <f t="shared" si="25"/>
        <v>0</v>
      </c>
      <c r="BQ63" s="129"/>
      <c r="BR63" s="6">
        <f t="shared" si="18"/>
        <v>0</v>
      </c>
      <c r="BS63" s="8">
        <v>7</v>
      </c>
      <c r="BT63" s="8">
        <v>9</v>
      </c>
      <c r="BU63" s="415">
        <f t="shared" si="19"/>
        <v>0.75</v>
      </c>
      <c r="BV63" s="421">
        <f>IF(OR(BT63=0),0,((G63-I63)/BU63))</f>
        <v>4</v>
      </c>
      <c r="BW63" s="420">
        <f t="shared" si="20"/>
        <v>10.666666666666666</v>
      </c>
      <c r="BX63" s="420"/>
      <c r="BY63" s="21">
        <f t="shared" si="21"/>
        <v>1837</v>
      </c>
    </row>
    <row r="64" spans="1:77" ht="15.75" customHeight="1" x14ac:dyDescent="0.2">
      <c r="A64" s="21">
        <v>1874</v>
      </c>
      <c r="B64" s="1" t="s">
        <v>237</v>
      </c>
      <c r="C64" s="1" t="s">
        <v>9</v>
      </c>
      <c r="D64" s="1">
        <v>18</v>
      </c>
      <c r="E64" s="2" t="s">
        <v>6</v>
      </c>
      <c r="F64" s="589" t="s">
        <v>1124</v>
      </c>
      <c r="G64" s="1">
        <v>13</v>
      </c>
      <c r="H64" s="648"/>
      <c r="I64" s="449"/>
      <c r="J64" s="452"/>
      <c r="K64" s="324">
        <f t="shared" si="14"/>
        <v>1874</v>
      </c>
      <c r="L64" s="1" t="s">
        <v>1228</v>
      </c>
      <c r="M64" s="9" t="s">
        <v>1199</v>
      </c>
      <c r="N64" s="1"/>
      <c r="O64" s="1"/>
      <c r="P64" s="1"/>
      <c r="Q64" s="1"/>
      <c r="R64" s="1"/>
      <c r="S64" s="1"/>
      <c r="T64" s="1"/>
      <c r="U64" s="1"/>
      <c r="V64" s="1"/>
      <c r="W64" s="1"/>
      <c r="X64" s="1"/>
      <c r="Y64" s="315"/>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75">
        <v>120</v>
      </c>
      <c r="BA64" s="576">
        <v>814</v>
      </c>
      <c r="BB64" s="232">
        <f t="shared" si="16"/>
        <v>10582</v>
      </c>
      <c r="BC64" s="232">
        <f t="shared" si="11"/>
        <v>6931.21</v>
      </c>
      <c r="BE64" s="129"/>
      <c r="BF64" s="6">
        <f t="shared" si="17"/>
        <v>0</v>
      </c>
      <c r="BG64" s="129"/>
      <c r="BH64" s="6">
        <f t="shared" si="22"/>
        <v>0</v>
      </c>
      <c r="BI64" s="359"/>
      <c r="BJ64" s="6">
        <f t="shared" si="23"/>
        <v>0</v>
      </c>
      <c r="BK64" s="129"/>
      <c r="BM64" s="359"/>
      <c r="BN64" s="6">
        <f t="shared" si="24"/>
        <v>0</v>
      </c>
      <c r="BO64" s="129"/>
      <c r="BP64" s="6">
        <f t="shared" si="25"/>
        <v>0</v>
      </c>
      <c r="BQ64" s="698"/>
      <c r="BR64" s="6">
        <f t="shared" si="18"/>
        <v>0</v>
      </c>
      <c r="BS64" s="8">
        <v>16</v>
      </c>
      <c r="BT64" s="8">
        <v>15</v>
      </c>
      <c r="BU64" s="415">
        <f t="shared" si="19"/>
        <v>1.25</v>
      </c>
      <c r="BV64" s="421">
        <f>IF(OR(BT64=0),0,((G64-I64)/BU64))</f>
        <v>10.4</v>
      </c>
      <c r="BW64" s="420">
        <f t="shared" si="20"/>
        <v>10.4</v>
      </c>
      <c r="BX64" s="420"/>
      <c r="BY64" s="21">
        <f t="shared" si="21"/>
        <v>1874</v>
      </c>
    </row>
    <row r="65" spans="1:77" ht="15.75" customHeight="1" x14ac:dyDescent="0.2">
      <c r="A65" s="21">
        <v>1872</v>
      </c>
      <c r="B65" s="1" t="s">
        <v>237</v>
      </c>
      <c r="C65" s="1" t="s">
        <v>9</v>
      </c>
      <c r="D65" s="1">
        <v>18</v>
      </c>
      <c r="E65" s="2" t="s">
        <v>4</v>
      </c>
      <c r="F65" s="589" t="s">
        <v>1124</v>
      </c>
      <c r="G65" s="1">
        <v>30</v>
      </c>
      <c r="H65" s="648"/>
      <c r="I65" s="641"/>
      <c r="J65" s="452"/>
      <c r="K65" s="324">
        <f t="shared" si="14"/>
        <v>1872</v>
      </c>
      <c r="L65" s="1" t="s">
        <v>1051</v>
      </c>
      <c r="M65" s="1" t="s">
        <v>1355</v>
      </c>
      <c r="P65" s="1"/>
      <c r="Q65" s="1"/>
      <c r="R65" s="1"/>
      <c r="S65" s="1"/>
      <c r="T65" s="1"/>
      <c r="U65" s="1"/>
      <c r="V65" s="1"/>
      <c r="W65" s="1"/>
      <c r="X65" s="1"/>
      <c r="Y65" s="315"/>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75">
        <v>120</v>
      </c>
      <c r="BA65" s="576">
        <v>814</v>
      </c>
      <c r="BB65" s="232">
        <f t="shared" si="16"/>
        <v>24420</v>
      </c>
      <c r="BC65" s="232">
        <f t="shared" si="11"/>
        <v>15995.1</v>
      </c>
      <c r="BE65" s="129"/>
      <c r="BF65" s="6">
        <f t="shared" si="17"/>
        <v>0</v>
      </c>
      <c r="BG65" s="129"/>
      <c r="BH65" s="6">
        <f t="shared" si="22"/>
        <v>0</v>
      </c>
      <c r="BI65" s="359"/>
      <c r="BJ65" s="6">
        <f t="shared" si="23"/>
        <v>0</v>
      </c>
      <c r="BK65" s="129"/>
      <c r="BM65" s="359"/>
      <c r="BN65" s="6">
        <f t="shared" si="24"/>
        <v>0</v>
      </c>
      <c r="BO65" s="129"/>
      <c r="BP65" s="6">
        <f t="shared" si="25"/>
        <v>0</v>
      </c>
      <c r="BQ65" s="129"/>
      <c r="BR65" s="6">
        <f t="shared" si="18"/>
        <v>0</v>
      </c>
      <c r="BS65" s="8">
        <v>53</v>
      </c>
      <c r="BT65" s="8">
        <v>46</v>
      </c>
      <c r="BU65" s="415">
        <f t="shared" si="19"/>
        <v>3.8333333333333335</v>
      </c>
      <c r="BV65" s="421">
        <f>IF(OR(BT65=0),0,((G65-J65)/BU65))</f>
        <v>7.8260869565217392</v>
      </c>
      <c r="BW65" s="420">
        <f t="shared" si="20"/>
        <v>7.8260869565217392</v>
      </c>
      <c r="BX65" s="420"/>
      <c r="BY65" s="21">
        <f t="shared" si="21"/>
        <v>1872</v>
      </c>
    </row>
    <row r="66" spans="1:77" ht="15.75" customHeight="1" thickBot="1" x14ac:dyDescent="0.25">
      <c r="A66" s="22">
        <v>1873</v>
      </c>
      <c r="B66" s="17" t="s">
        <v>237</v>
      </c>
      <c r="C66" s="17" t="s">
        <v>359</v>
      </c>
      <c r="D66" s="17">
        <v>18</v>
      </c>
      <c r="E66" s="18" t="s">
        <v>5</v>
      </c>
      <c r="F66" s="591" t="s">
        <v>1124</v>
      </c>
      <c r="G66" s="17">
        <v>18</v>
      </c>
      <c r="H66" s="650"/>
      <c r="I66" s="551"/>
      <c r="J66" s="452"/>
      <c r="K66" s="448">
        <f t="shared" si="14"/>
        <v>1873</v>
      </c>
      <c r="L66" s="1" t="s">
        <v>788</v>
      </c>
      <c r="M66" s="1" t="s">
        <v>788</v>
      </c>
      <c r="N66" s="113"/>
      <c r="O66" s="1"/>
      <c r="P66" s="1"/>
      <c r="Q66" s="1"/>
      <c r="R66" s="1"/>
      <c r="S66" s="1"/>
      <c r="T66" s="1"/>
      <c r="U66" s="1"/>
      <c r="V66" s="1"/>
      <c r="W66" s="1"/>
      <c r="X66" s="1"/>
      <c r="Y66" s="313"/>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77">
        <v>120</v>
      </c>
      <c r="BA66" s="579">
        <v>814</v>
      </c>
      <c r="BB66" s="232">
        <f t="shared" si="16"/>
        <v>14652</v>
      </c>
      <c r="BC66" s="232">
        <f t="shared" si="11"/>
        <v>9597.06</v>
      </c>
      <c r="BE66" s="130"/>
      <c r="BF66" s="6">
        <f t="shared" si="17"/>
        <v>0</v>
      </c>
      <c r="BG66" s="130"/>
      <c r="BH66" s="6">
        <f t="shared" si="22"/>
        <v>0</v>
      </c>
      <c r="BI66" s="362"/>
      <c r="BJ66" s="6">
        <f t="shared" si="23"/>
        <v>0</v>
      </c>
      <c r="BK66" s="130"/>
      <c r="BM66" s="362"/>
      <c r="BN66" s="6">
        <f t="shared" si="24"/>
        <v>0</v>
      </c>
      <c r="BO66" s="130"/>
      <c r="BP66" s="6">
        <f t="shared" si="25"/>
        <v>0</v>
      </c>
      <c r="BQ66" s="130"/>
      <c r="BR66" s="6">
        <f t="shared" si="18"/>
        <v>0</v>
      </c>
      <c r="BS66" s="8">
        <v>33</v>
      </c>
      <c r="BT66" s="8">
        <v>32</v>
      </c>
      <c r="BU66" s="415">
        <f t="shared" si="19"/>
        <v>2.6666666666666665</v>
      </c>
      <c r="BV66" s="421">
        <f>IF(OR(BT66=0),0,((G66-I66)/BU66))</f>
        <v>6.75</v>
      </c>
      <c r="BW66" s="420">
        <f t="shared" si="20"/>
        <v>6.75</v>
      </c>
      <c r="BX66" s="420"/>
      <c r="BY66" s="21">
        <f t="shared" si="21"/>
        <v>1873</v>
      </c>
    </row>
    <row r="67" spans="1:77" ht="26.25" customHeight="1" thickBot="1" x14ac:dyDescent="0.25">
      <c r="A67" s="37" t="s">
        <v>306</v>
      </c>
      <c r="B67" s="9"/>
      <c r="C67" s="9"/>
      <c r="D67" s="9"/>
      <c r="E67" s="10"/>
      <c r="F67" s="398"/>
      <c r="G67" s="9"/>
      <c r="H67" s="651"/>
      <c r="I67" s="398"/>
      <c r="J67" s="398"/>
      <c r="K67" s="55"/>
      <c r="L67" s="1"/>
      <c r="M67" s="1"/>
      <c r="N67" s="1"/>
      <c r="O67" s="1"/>
      <c r="P67" s="1"/>
      <c r="Q67" s="1"/>
      <c r="R67" s="1"/>
      <c r="S67" s="1"/>
      <c r="T67" s="1"/>
      <c r="U67" s="1"/>
      <c r="V67" s="1"/>
      <c r="W67" s="1"/>
      <c r="X67" s="1"/>
      <c r="Y67" s="9"/>
      <c r="Z67" s="9"/>
      <c r="AB67" s="9"/>
      <c r="AC67" s="9"/>
      <c r="AD67" s="9"/>
      <c r="AK67" s="9"/>
      <c r="AL67" s="9"/>
      <c r="AM67" s="9"/>
      <c r="AN67" s="9"/>
      <c r="AO67" s="9"/>
      <c r="AQ67" s="9"/>
      <c r="AR67" s="9"/>
      <c r="AS67" s="9"/>
      <c r="AZ67" s="9"/>
      <c r="BB67" s="232"/>
      <c r="BC67" s="232"/>
      <c r="BE67" s="148"/>
      <c r="BF67" s="6">
        <f t="shared" si="17"/>
        <v>0</v>
      </c>
      <c r="BG67" s="148"/>
      <c r="BI67" s="9"/>
      <c r="BK67" s="148"/>
      <c r="BM67" s="9"/>
      <c r="BO67" s="148"/>
      <c r="BQ67" s="148"/>
      <c r="BV67" s="421"/>
      <c r="BW67" s="421"/>
      <c r="BX67" s="420"/>
      <c r="BY67" s="37"/>
    </row>
    <row r="68" spans="1:77" ht="15.75" customHeight="1" thickBot="1" x14ac:dyDescent="0.25">
      <c r="A68" s="228">
        <v>1835</v>
      </c>
      <c r="B68" s="137" t="s">
        <v>237</v>
      </c>
      <c r="C68" s="137" t="s">
        <v>122</v>
      </c>
      <c r="D68" s="137">
        <v>18</v>
      </c>
      <c r="E68" s="138" t="s">
        <v>4</v>
      </c>
      <c r="F68" s="588" t="s">
        <v>1125</v>
      </c>
      <c r="G68" s="137">
        <v>11</v>
      </c>
      <c r="H68" s="648"/>
      <c r="I68" s="535"/>
      <c r="J68" s="452"/>
      <c r="K68" s="446">
        <f>A68</f>
        <v>1835</v>
      </c>
      <c r="L68" s="1" t="s">
        <v>1347</v>
      </c>
      <c r="M68" s="1"/>
      <c r="N68" s="1"/>
      <c r="O68" s="1"/>
      <c r="P68" s="1"/>
      <c r="Q68" s="1"/>
      <c r="R68" s="1"/>
      <c r="S68" s="1"/>
      <c r="T68" s="1"/>
      <c r="U68" s="1"/>
      <c r="V68" s="1"/>
      <c r="W68" s="1"/>
      <c r="X68" s="1"/>
      <c r="Y68" s="31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12">
        <v>76</v>
      </c>
      <c r="BA68" s="581">
        <v>606</v>
      </c>
      <c r="BB68" s="232">
        <f t="shared" ref="BB68:BB106" si="26">G68*BA68</f>
        <v>6666</v>
      </c>
      <c r="BC68" s="232">
        <f t="shared" si="11"/>
        <v>4366.2300000000005</v>
      </c>
      <c r="BE68" s="220"/>
      <c r="BF68" s="6">
        <f t="shared" si="17"/>
        <v>0</v>
      </c>
      <c r="BG68" s="220"/>
      <c r="BH68" s="6">
        <f t="shared" ref="BH68:BH99" si="27">BG68*AZ68</f>
        <v>0</v>
      </c>
      <c r="BI68" s="144"/>
      <c r="BJ68" s="6">
        <f t="shared" ref="BJ68:BJ99" si="28">BI68*AZ68</f>
        <v>0</v>
      </c>
      <c r="BK68" s="220"/>
      <c r="BM68" s="360"/>
      <c r="BN68" s="6">
        <f t="shared" ref="BN68:BN99" si="29">BM68*AZ68</f>
        <v>0</v>
      </c>
      <c r="BO68" s="220"/>
      <c r="BP68" s="6">
        <f t="shared" ref="BP68:BP99" si="30">BO68*AZ68</f>
        <v>0</v>
      </c>
      <c r="BQ68" s="713"/>
      <c r="BR68" s="6">
        <f t="shared" ref="BR68:BR99" si="31">BQ68*AZ68</f>
        <v>0</v>
      </c>
      <c r="BS68" s="8">
        <v>6</v>
      </c>
      <c r="BT68" s="8">
        <v>7</v>
      </c>
      <c r="BU68" s="415">
        <f t="shared" ref="BU68:BU99" si="32">BT68/12</f>
        <v>0.58333333333333337</v>
      </c>
      <c r="BV68" s="421">
        <f>IF(OR(BT68=0),0,((G68-I68)/BU68))</f>
        <v>18.857142857142858</v>
      </c>
      <c r="BW68" s="420">
        <f t="shared" ref="BW68:BW131" si="33">IF(OR(BT68=0),0,((G68+BI68+BO68+BE68+BG68+BM68+BK68+BQ68-I68)/BU68))</f>
        <v>18.857142857142858</v>
      </c>
      <c r="BX68" s="420"/>
      <c r="BY68" s="21">
        <f t="shared" ref="BY68:BY99" si="34">A68</f>
        <v>1835</v>
      </c>
    </row>
    <row r="69" spans="1:77" ht="15" customHeight="1" thickBot="1" x14ac:dyDescent="0.25">
      <c r="A69" s="21">
        <v>1836</v>
      </c>
      <c r="B69" s="1" t="s">
        <v>237</v>
      </c>
      <c r="C69" s="1" t="s">
        <v>122</v>
      </c>
      <c r="D69" s="1">
        <v>18</v>
      </c>
      <c r="E69" s="2" t="s">
        <v>5</v>
      </c>
      <c r="F69" s="589" t="s">
        <v>1125</v>
      </c>
      <c r="G69" s="1">
        <v>38</v>
      </c>
      <c r="H69" s="648"/>
      <c r="I69" s="449"/>
      <c r="J69" s="452"/>
      <c r="K69" s="324">
        <f t="shared" ref="K69:K83" si="35">A69</f>
        <v>1836</v>
      </c>
      <c r="L69" s="1" t="s">
        <v>1191</v>
      </c>
      <c r="M69" s="338" t="s">
        <v>1306</v>
      </c>
      <c r="N69" s="1" t="s">
        <v>1191</v>
      </c>
      <c r="O69" s="1"/>
      <c r="P69" s="1"/>
      <c r="Q69" s="1"/>
      <c r="R69" s="1"/>
      <c r="S69" s="1"/>
      <c r="T69" s="1"/>
      <c r="U69" s="1"/>
      <c r="V69" s="1"/>
      <c r="W69" s="1"/>
      <c r="X69" s="1"/>
      <c r="Y69" s="315"/>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75">
        <v>76</v>
      </c>
      <c r="BA69" s="581">
        <v>606</v>
      </c>
      <c r="BB69" s="232">
        <f t="shared" si="26"/>
        <v>23028</v>
      </c>
      <c r="BC69" s="232">
        <f t="shared" si="11"/>
        <v>15083.34</v>
      </c>
      <c r="BE69" s="129"/>
      <c r="BF69" s="6">
        <f t="shared" si="17"/>
        <v>0</v>
      </c>
      <c r="BG69" s="129"/>
      <c r="BH69" s="6">
        <f t="shared" si="27"/>
        <v>0</v>
      </c>
      <c r="BI69" s="121"/>
      <c r="BJ69" s="6">
        <f t="shared" si="28"/>
        <v>0</v>
      </c>
      <c r="BK69" s="129"/>
      <c r="BM69" s="359"/>
      <c r="BN69" s="6">
        <f t="shared" si="29"/>
        <v>0</v>
      </c>
      <c r="BO69" s="129"/>
      <c r="BP69" s="6">
        <f t="shared" si="30"/>
        <v>0</v>
      </c>
      <c r="BQ69" s="129"/>
      <c r="BR69" s="6">
        <f t="shared" si="31"/>
        <v>0</v>
      </c>
      <c r="BS69" s="8">
        <v>16</v>
      </c>
      <c r="BT69" s="8">
        <v>13</v>
      </c>
      <c r="BU69" s="415">
        <f t="shared" si="32"/>
        <v>1.0833333333333333</v>
      </c>
      <c r="BV69" s="421">
        <f>IF(OR(BT69=0),0,((G69-I69)/BU69))</f>
        <v>35.07692307692308</v>
      </c>
      <c r="BW69" s="420">
        <f t="shared" si="33"/>
        <v>35.07692307692308</v>
      </c>
      <c r="BX69" s="420"/>
      <c r="BY69" s="21">
        <f t="shared" si="34"/>
        <v>1836</v>
      </c>
    </row>
    <row r="70" spans="1:77" ht="15.75" customHeight="1" thickBot="1" x14ac:dyDescent="0.25">
      <c r="A70" s="21">
        <v>1838</v>
      </c>
      <c r="B70" s="1" t="s">
        <v>237</v>
      </c>
      <c r="C70" s="1" t="s">
        <v>215</v>
      </c>
      <c r="D70" s="1">
        <v>18</v>
      </c>
      <c r="E70" s="2" t="s">
        <v>6</v>
      </c>
      <c r="F70" s="589" t="s">
        <v>1125</v>
      </c>
      <c r="G70" s="1">
        <v>8</v>
      </c>
      <c r="H70" s="648"/>
      <c r="I70" s="449"/>
      <c r="J70" s="452"/>
      <c r="K70" s="324">
        <f t="shared" si="35"/>
        <v>1838</v>
      </c>
      <c r="L70" s="9" t="s">
        <v>1339</v>
      </c>
      <c r="N70" s="1"/>
      <c r="O70" s="1"/>
      <c r="P70" s="1"/>
      <c r="Q70" s="1"/>
      <c r="R70" s="1"/>
      <c r="S70" s="1"/>
      <c r="T70" s="1"/>
      <c r="U70" s="1"/>
      <c r="V70" s="1"/>
      <c r="W70" s="1"/>
      <c r="X70" s="1"/>
      <c r="Y70" s="315"/>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75">
        <v>76</v>
      </c>
      <c r="BA70" s="581">
        <v>606</v>
      </c>
      <c r="BB70" s="232">
        <f t="shared" si="26"/>
        <v>4848</v>
      </c>
      <c r="BC70" s="232">
        <f t="shared" si="11"/>
        <v>3175.44</v>
      </c>
      <c r="BE70" s="129"/>
      <c r="BF70" s="6">
        <f t="shared" ref="BF70:BF101" si="36">BE70*AZ70</f>
        <v>0</v>
      </c>
      <c r="BG70" s="129"/>
      <c r="BH70" s="6">
        <f t="shared" si="27"/>
        <v>0</v>
      </c>
      <c r="BI70" s="121">
        <v>5</v>
      </c>
      <c r="BJ70" s="6">
        <f t="shared" si="28"/>
        <v>380</v>
      </c>
      <c r="BK70" s="129"/>
      <c r="BM70" s="359"/>
      <c r="BN70" s="6">
        <f t="shared" si="29"/>
        <v>0</v>
      </c>
      <c r="BO70" s="129"/>
      <c r="BP70" s="6">
        <f t="shared" si="30"/>
        <v>0</v>
      </c>
      <c r="BQ70" s="129"/>
      <c r="BR70" s="6">
        <f t="shared" si="31"/>
        <v>0</v>
      </c>
      <c r="BS70" s="8">
        <v>11</v>
      </c>
      <c r="BT70" s="8">
        <v>12</v>
      </c>
      <c r="BU70" s="415">
        <f t="shared" si="32"/>
        <v>1</v>
      </c>
      <c r="BV70" s="421">
        <f>IF(OR(BT70=0),0,((G70-I70)/BU70))</f>
        <v>8</v>
      </c>
      <c r="BW70" s="420">
        <f t="shared" si="33"/>
        <v>13</v>
      </c>
      <c r="BX70" s="420"/>
      <c r="BY70" s="21">
        <f t="shared" si="34"/>
        <v>1838</v>
      </c>
    </row>
    <row r="71" spans="1:77" ht="15.75" customHeight="1" thickBot="1" x14ac:dyDescent="0.25">
      <c r="A71" s="21">
        <v>1875</v>
      </c>
      <c r="B71" s="1" t="s">
        <v>237</v>
      </c>
      <c r="C71" s="1" t="s">
        <v>476</v>
      </c>
      <c r="D71" s="1">
        <v>18</v>
      </c>
      <c r="E71" s="2" t="s">
        <v>4</v>
      </c>
      <c r="F71" s="589" t="s">
        <v>1125</v>
      </c>
      <c r="G71" s="1">
        <v>0</v>
      </c>
      <c r="H71" s="648"/>
      <c r="I71" s="449"/>
      <c r="J71" s="452"/>
      <c r="K71" s="324">
        <f t="shared" si="35"/>
        <v>1875</v>
      </c>
      <c r="L71" s="1" t="s">
        <v>1248</v>
      </c>
      <c r="M71" s="1"/>
      <c r="N71" s="1"/>
      <c r="O71" s="1"/>
      <c r="P71" s="1"/>
      <c r="Q71" s="1"/>
      <c r="R71" s="1"/>
      <c r="S71" s="1"/>
      <c r="T71" s="1"/>
      <c r="U71" s="1"/>
      <c r="V71" s="1"/>
      <c r="W71" s="1"/>
      <c r="X71" s="1"/>
      <c r="Y71" s="315"/>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75">
        <v>82</v>
      </c>
      <c r="BA71" s="581">
        <v>606</v>
      </c>
      <c r="BB71" s="232">
        <f t="shared" si="26"/>
        <v>0</v>
      </c>
      <c r="BC71" s="232">
        <f t="shared" si="11"/>
        <v>0</v>
      </c>
      <c r="BE71" s="129"/>
      <c r="BF71" s="6">
        <f t="shared" si="36"/>
        <v>0</v>
      </c>
      <c r="BG71" s="129"/>
      <c r="BH71" s="6">
        <f t="shared" si="27"/>
        <v>0</v>
      </c>
      <c r="BI71" s="121"/>
      <c r="BJ71" s="6">
        <f t="shared" si="28"/>
        <v>0</v>
      </c>
      <c r="BK71" s="129"/>
      <c r="BM71" s="359"/>
      <c r="BN71" s="6">
        <f t="shared" si="29"/>
        <v>0</v>
      </c>
      <c r="BO71" s="129"/>
      <c r="BP71" s="6">
        <f t="shared" si="30"/>
        <v>0</v>
      </c>
      <c r="BQ71" s="129"/>
      <c r="BR71" s="6">
        <f t="shared" si="31"/>
        <v>0</v>
      </c>
      <c r="BS71" s="8">
        <v>8</v>
      </c>
      <c r="BT71" s="8">
        <v>6</v>
      </c>
      <c r="BU71" s="415">
        <f t="shared" si="32"/>
        <v>0.5</v>
      </c>
      <c r="BV71" s="421">
        <f>IF(OR(BT71=0),0,((G71-I71)/BU71))</f>
        <v>0</v>
      </c>
      <c r="BW71" s="420">
        <f t="shared" si="33"/>
        <v>0</v>
      </c>
      <c r="BX71" s="420"/>
      <c r="BY71" s="21">
        <f t="shared" si="34"/>
        <v>1875</v>
      </c>
    </row>
    <row r="72" spans="1:77" ht="15.75" customHeight="1" thickBot="1" x14ac:dyDescent="0.25">
      <c r="A72" s="21">
        <v>1876</v>
      </c>
      <c r="B72" s="1" t="s">
        <v>237</v>
      </c>
      <c r="C72" s="1" t="s">
        <v>476</v>
      </c>
      <c r="D72" s="1">
        <v>18</v>
      </c>
      <c r="E72" s="2" t="s">
        <v>5</v>
      </c>
      <c r="F72" s="589" t="s">
        <v>1125</v>
      </c>
      <c r="G72" s="1">
        <v>4</v>
      </c>
      <c r="H72" s="648"/>
      <c r="I72" s="449"/>
      <c r="J72" s="452"/>
      <c r="K72" s="324">
        <f t="shared" si="35"/>
        <v>1876</v>
      </c>
      <c r="L72" s="1" t="s">
        <v>1320</v>
      </c>
      <c r="M72" s="1"/>
      <c r="N72" s="1"/>
      <c r="O72" s="1"/>
      <c r="P72" s="1"/>
      <c r="Q72" s="1"/>
      <c r="R72" s="1"/>
      <c r="S72" s="1"/>
      <c r="T72" s="1"/>
      <c r="U72" s="1"/>
      <c r="V72" s="1"/>
      <c r="W72" s="1"/>
      <c r="X72" s="1"/>
      <c r="Y72" s="315"/>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75">
        <v>82</v>
      </c>
      <c r="BA72" s="581">
        <v>606</v>
      </c>
      <c r="BB72" s="232">
        <f t="shared" si="26"/>
        <v>2424</v>
      </c>
      <c r="BC72" s="232">
        <f>BB72*$BC$5</f>
        <v>1587.72</v>
      </c>
      <c r="BE72" s="129"/>
      <c r="BF72" s="6">
        <f t="shared" si="36"/>
        <v>0</v>
      </c>
      <c r="BG72" s="129"/>
      <c r="BH72" s="6">
        <f t="shared" si="27"/>
        <v>0</v>
      </c>
      <c r="BI72" s="121"/>
      <c r="BJ72" s="6">
        <f t="shared" si="28"/>
        <v>0</v>
      </c>
      <c r="BK72" s="129"/>
      <c r="BM72" s="359"/>
      <c r="BN72" s="6">
        <f t="shared" si="29"/>
        <v>0</v>
      </c>
      <c r="BO72" s="129"/>
      <c r="BP72" s="6">
        <f t="shared" si="30"/>
        <v>0</v>
      </c>
      <c r="BQ72" s="129"/>
      <c r="BR72" s="6">
        <f t="shared" si="31"/>
        <v>0</v>
      </c>
      <c r="BS72" s="8">
        <v>3</v>
      </c>
      <c r="BT72" s="8">
        <v>3</v>
      </c>
      <c r="BU72" s="415">
        <f t="shared" si="32"/>
        <v>0.25</v>
      </c>
      <c r="BV72" s="421">
        <f>IF(OR(BT72=0),0,((G72-I72)/BU72))</f>
        <v>16</v>
      </c>
      <c r="BW72" s="420">
        <f t="shared" si="33"/>
        <v>16</v>
      </c>
      <c r="BX72" s="420"/>
      <c r="BY72" s="21">
        <f t="shared" si="34"/>
        <v>1876</v>
      </c>
    </row>
    <row r="73" spans="1:77" ht="15" customHeight="1" thickBot="1" x14ac:dyDescent="0.25">
      <c r="A73" s="21">
        <v>1893</v>
      </c>
      <c r="B73" s="1" t="s">
        <v>237</v>
      </c>
      <c r="C73" s="1" t="s">
        <v>59</v>
      </c>
      <c r="D73" s="1">
        <v>18</v>
      </c>
      <c r="E73" s="2" t="s">
        <v>6</v>
      </c>
      <c r="F73" s="589" t="s">
        <v>1125</v>
      </c>
      <c r="G73" s="1">
        <v>8</v>
      </c>
      <c r="H73" s="648"/>
      <c r="I73" s="683"/>
      <c r="J73" s="554" t="s">
        <v>1560</v>
      </c>
      <c r="K73" s="324">
        <f t="shared" si="35"/>
        <v>1893</v>
      </c>
      <c r="L73" s="1" t="s">
        <v>1273</v>
      </c>
      <c r="M73" s="1"/>
      <c r="N73" s="1"/>
      <c r="O73" s="1"/>
      <c r="P73" s="1"/>
      <c r="Q73" s="1"/>
      <c r="R73" s="1"/>
      <c r="S73" s="1"/>
      <c r="T73" s="1"/>
      <c r="U73" s="1"/>
      <c r="V73" s="1"/>
      <c r="W73" s="1"/>
      <c r="X73" s="1"/>
      <c r="Y73" s="315"/>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75">
        <v>87</v>
      </c>
      <c r="BA73" s="581">
        <v>606</v>
      </c>
      <c r="BB73" s="232">
        <f t="shared" si="26"/>
        <v>4848</v>
      </c>
      <c r="BC73" s="232">
        <f t="shared" si="11"/>
        <v>3175.44</v>
      </c>
      <c r="BE73" s="129"/>
      <c r="BF73" s="6">
        <f t="shared" si="36"/>
        <v>0</v>
      </c>
      <c r="BG73" s="129"/>
      <c r="BH73" s="6">
        <f t="shared" si="27"/>
        <v>0</v>
      </c>
      <c r="BI73" s="121"/>
      <c r="BJ73" s="6">
        <f t="shared" si="28"/>
        <v>0</v>
      </c>
      <c r="BK73" s="129"/>
      <c r="BM73" s="359"/>
      <c r="BN73" s="6">
        <f t="shared" si="29"/>
        <v>0</v>
      </c>
      <c r="BO73" s="129"/>
      <c r="BP73" s="6">
        <f t="shared" si="30"/>
        <v>0</v>
      </c>
      <c r="BQ73" s="698"/>
      <c r="BR73" s="6">
        <f t="shared" si="31"/>
        <v>0</v>
      </c>
      <c r="BS73" s="8">
        <v>9</v>
      </c>
      <c r="BT73" s="8">
        <v>11</v>
      </c>
      <c r="BU73" s="415">
        <f t="shared" si="32"/>
        <v>0.91666666666666663</v>
      </c>
      <c r="BV73" s="421" t="e">
        <f>IF(OR(BT73=0),0,((G73-J73)/BU73))</f>
        <v>#VALUE!</v>
      </c>
      <c r="BW73" s="420">
        <f t="shared" si="33"/>
        <v>8.7272727272727284</v>
      </c>
      <c r="BX73" s="420"/>
      <c r="BY73" s="21">
        <f t="shared" si="34"/>
        <v>1893</v>
      </c>
    </row>
    <row r="74" spans="1:77" ht="15.75" customHeight="1" thickBot="1" x14ac:dyDescent="0.25">
      <c r="A74" s="21">
        <v>1891</v>
      </c>
      <c r="B74" s="1" t="s">
        <v>237</v>
      </c>
      <c r="C74" s="1" t="s">
        <v>59</v>
      </c>
      <c r="D74" s="1">
        <v>18</v>
      </c>
      <c r="E74" s="2" t="s">
        <v>4</v>
      </c>
      <c r="F74" s="589" t="s">
        <v>1125</v>
      </c>
      <c r="G74" s="1">
        <v>17</v>
      </c>
      <c r="H74" s="648"/>
      <c r="I74" s="683"/>
      <c r="J74" s="452"/>
      <c r="K74" s="324">
        <f t="shared" si="35"/>
        <v>1891</v>
      </c>
      <c r="L74" s="9" t="s">
        <v>1227</v>
      </c>
      <c r="M74" s="9" t="s">
        <v>1329</v>
      </c>
      <c r="N74" s="9"/>
      <c r="O74" s="1"/>
      <c r="P74" s="1"/>
      <c r="Q74" s="1"/>
      <c r="R74" s="1"/>
      <c r="S74" s="1"/>
      <c r="T74" s="1"/>
      <c r="U74" s="1"/>
      <c r="V74" s="1"/>
      <c r="W74" s="1"/>
      <c r="X74" s="1"/>
      <c r="Y74" s="315"/>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75">
        <v>87</v>
      </c>
      <c r="BA74" s="581">
        <v>606</v>
      </c>
      <c r="BB74" s="232">
        <f t="shared" si="26"/>
        <v>10302</v>
      </c>
      <c r="BC74" s="232">
        <f t="shared" si="11"/>
        <v>6747.81</v>
      </c>
      <c r="BE74" s="129"/>
      <c r="BF74" s="6">
        <f t="shared" si="36"/>
        <v>0</v>
      </c>
      <c r="BG74" s="129">
        <v>10</v>
      </c>
      <c r="BH74" s="6">
        <f t="shared" si="27"/>
        <v>870</v>
      </c>
      <c r="BI74" s="121"/>
      <c r="BJ74" s="6">
        <f t="shared" si="28"/>
        <v>0</v>
      </c>
      <c r="BK74" s="129"/>
      <c r="BM74" s="359"/>
      <c r="BN74" s="6">
        <f t="shared" si="29"/>
        <v>0</v>
      </c>
      <c r="BO74" s="129"/>
      <c r="BP74" s="6">
        <f t="shared" si="30"/>
        <v>0</v>
      </c>
      <c r="BQ74" s="698"/>
      <c r="BR74" s="6">
        <f t="shared" si="31"/>
        <v>0</v>
      </c>
      <c r="BS74" s="8">
        <v>53</v>
      </c>
      <c r="BT74" s="8">
        <v>53</v>
      </c>
      <c r="BU74" s="415">
        <f t="shared" si="32"/>
        <v>4.416666666666667</v>
      </c>
      <c r="BV74" s="421">
        <f>IF(OR(BT74=0),0,((G74-J74)/BU74))</f>
        <v>3.8490566037735845</v>
      </c>
      <c r="BW74" s="420">
        <f t="shared" si="33"/>
        <v>6.1132075471698109</v>
      </c>
      <c r="BX74" s="420"/>
      <c r="BY74" s="21">
        <f t="shared" si="34"/>
        <v>1891</v>
      </c>
    </row>
    <row r="75" spans="1:77" ht="15.75" customHeight="1" x14ac:dyDescent="0.2">
      <c r="A75" s="21">
        <v>1892</v>
      </c>
      <c r="B75" s="1" t="s">
        <v>237</v>
      </c>
      <c r="C75" s="1" t="s">
        <v>59</v>
      </c>
      <c r="D75" s="1">
        <v>18</v>
      </c>
      <c r="E75" s="2" t="s">
        <v>5</v>
      </c>
      <c r="F75" s="589" t="s">
        <v>1125</v>
      </c>
      <c r="G75" s="1">
        <v>10</v>
      </c>
      <c r="H75" s="648"/>
      <c r="I75" s="453"/>
      <c r="J75" s="452"/>
      <c r="K75" s="324">
        <f t="shared" si="35"/>
        <v>1892</v>
      </c>
      <c r="L75" s="1" t="s">
        <v>1308</v>
      </c>
      <c r="M75" s="9" t="s">
        <v>1549</v>
      </c>
      <c r="N75" s="1"/>
      <c r="O75" s="1"/>
      <c r="P75" s="1"/>
      <c r="Q75" s="1"/>
      <c r="R75" s="1"/>
      <c r="S75" s="1"/>
      <c r="T75" s="1"/>
      <c r="U75" s="1"/>
      <c r="V75" s="1"/>
      <c r="W75" s="1"/>
      <c r="X75" s="1"/>
      <c r="Y75" s="315"/>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75">
        <v>87</v>
      </c>
      <c r="BA75" s="581">
        <v>606</v>
      </c>
      <c r="BB75" s="232">
        <f t="shared" si="26"/>
        <v>6060</v>
      </c>
      <c r="BC75" s="232">
        <f t="shared" si="11"/>
        <v>3969.3</v>
      </c>
      <c r="BE75" s="129"/>
      <c r="BF75" s="6">
        <f t="shared" si="36"/>
        <v>0</v>
      </c>
      <c r="BG75" s="129"/>
      <c r="BH75" s="6">
        <f t="shared" si="27"/>
        <v>0</v>
      </c>
      <c r="BI75" s="122"/>
      <c r="BJ75" s="6">
        <f t="shared" si="28"/>
        <v>0</v>
      </c>
      <c r="BK75" s="129"/>
      <c r="BM75" s="359"/>
      <c r="BN75" s="6">
        <f t="shared" si="29"/>
        <v>0</v>
      </c>
      <c r="BO75" s="129"/>
      <c r="BP75" s="6">
        <f t="shared" si="30"/>
        <v>0</v>
      </c>
      <c r="BQ75" s="129"/>
      <c r="BR75" s="6">
        <f t="shared" si="31"/>
        <v>0</v>
      </c>
      <c r="BS75" s="8">
        <v>23</v>
      </c>
      <c r="BT75" s="8">
        <v>23</v>
      </c>
      <c r="BU75" s="415">
        <f t="shared" si="32"/>
        <v>1.9166666666666667</v>
      </c>
      <c r="BV75" s="421">
        <f>IF(OR(BT75=0),0,((G75-I75)/BU75))</f>
        <v>5.2173913043478262</v>
      </c>
      <c r="BW75" s="420">
        <f t="shared" si="33"/>
        <v>5.2173913043478262</v>
      </c>
      <c r="BX75" s="420"/>
      <c r="BY75" s="21">
        <f t="shared" si="34"/>
        <v>1892</v>
      </c>
    </row>
    <row r="76" spans="1:77" ht="16.5" customHeight="1" x14ac:dyDescent="0.2">
      <c r="A76" s="21">
        <v>1894</v>
      </c>
      <c r="B76" s="1" t="s">
        <v>237</v>
      </c>
      <c r="C76" s="1" t="s">
        <v>216</v>
      </c>
      <c r="D76" s="1">
        <v>18</v>
      </c>
      <c r="E76" s="2" t="s">
        <v>4</v>
      </c>
      <c r="F76" s="589" t="s">
        <v>1125</v>
      </c>
      <c r="G76" s="1">
        <v>0</v>
      </c>
      <c r="H76" s="648"/>
      <c r="I76" s="453"/>
      <c r="J76" s="452"/>
      <c r="K76" s="324">
        <f t="shared" si="35"/>
        <v>1894</v>
      </c>
      <c r="L76" s="1" t="s">
        <v>1308</v>
      </c>
      <c r="O76" s="1"/>
      <c r="P76" s="1"/>
      <c r="Q76" s="1"/>
      <c r="R76" s="1"/>
      <c r="S76" s="1"/>
      <c r="T76" s="1"/>
      <c r="U76" s="1"/>
      <c r="V76" s="1"/>
      <c r="W76" s="1"/>
      <c r="X76" s="1"/>
      <c r="Y76" s="315"/>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75">
        <v>92</v>
      </c>
      <c r="BA76" s="576">
        <v>606</v>
      </c>
      <c r="BB76" s="232">
        <f t="shared" si="26"/>
        <v>0</v>
      </c>
      <c r="BC76" s="232">
        <f t="shared" si="11"/>
        <v>0</v>
      </c>
      <c r="BE76" s="129"/>
      <c r="BF76" s="6">
        <f t="shared" si="36"/>
        <v>0</v>
      </c>
      <c r="BG76" s="129"/>
      <c r="BH76" s="6">
        <f t="shared" si="27"/>
        <v>0</v>
      </c>
      <c r="BI76" s="121">
        <v>20</v>
      </c>
      <c r="BJ76" s="6">
        <f t="shared" si="28"/>
        <v>1840</v>
      </c>
      <c r="BK76" s="129"/>
      <c r="BM76" s="359"/>
      <c r="BN76" s="6">
        <f t="shared" si="29"/>
        <v>0</v>
      </c>
      <c r="BO76" s="129"/>
      <c r="BP76" s="6">
        <f t="shared" si="30"/>
        <v>0</v>
      </c>
      <c r="BQ76" s="698"/>
      <c r="BR76" s="6">
        <f t="shared" si="31"/>
        <v>0</v>
      </c>
      <c r="BS76" s="8">
        <v>35</v>
      </c>
      <c r="BT76" s="8">
        <v>34</v>
      </c>
      <c r="BU76" s="415">
        <f t="shared" si="32"/>
        <v>2.8333333333333335</v>
      </c>
      <c r="BV76" s="421">
        <f>IF(OR(BT76=0),0,((G76-I76)/BU76))</f>
        <v>0</v>
      </c>
      <c r="BW76" s="420">
        <f t="shared" si="33"/>
        <v>7.0588235294117645</v>
      </c>
      <c r="BX76" s="420"/>
      <c r="BY76" s="21">
        <f t="shared" si="34"/>
        <v>1894</v>
      </c>
    </row>
    <row r="77" spans="1:77" ht="15.75" customHeight="1" x14ac:dyDescent="0.2">
      <c r="A77" s="21">
        <v>1895</v>
      </c>
      <c r="B77" s="1" t="s">
        <v>237</v>
      </c>
      <c r="C77" s="1" t="s">
        <v>216</v>
      </c>
      <c r="D77" s="1">
        <v>18</v>
      </c>
      <c r="E77" s="2" t="s">
        <v>5</v>
      </c>
      <c r="F77" s="589" t="s">
        <v>1125</v>
      </c>
      <c r="G77" s="1">
        <v>8</v>
      </c>
      <c r="H77" s="648"/>
      <c r="I77" s="641"/>
      <c r="J77" s="452"/>
      <c r="K77" s="324">
        <f t="shared" si="35"/>
        <v>1895</v>
      </c>
      <c r="L77" s="9" t="s">
        <v>1047</v>
      </c>
      <c r="N77" s="1"/>
      <c r="O77" s="1"/>
      <c r="P77" s="1"/>
      <c r="Q77" s="1"/>
      <c r="R77" s="1"/>
      <c r="S77" s="1"/>
      <c r="T77" s="1"/>
      <c r="U77" s="1"/>
      <c r="V77" s="1"/>
      <c r="W77" s="1"/>
      <c r="X77" s="1"/>
      <c r="Y77" s="315"/>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75">
        <v>92</v>
      </c>
      <c r="BA77" s="576">
        <v>606</v>
      </c>
      <c r="BB77" s="232">
        <f t="shared" si="26"/>
        <v>4848</v>
      </c>
      <c r="BC77" s="232">
        <f>BB77*$BC$5</f>
        <v>3175.44</v>
      </c>
      <c r="BE77" s="129"/>
      <c r="BF77" s="6">
        <f t="shared" si="36"/>
        <v>0</v>
      </c>
      <c r="BG77" s="129"/>
      <c r="BH77" s="6">
        <f t="shared" si="27"/>
        <v>0</v>
      </c>
      <c r="BI77" s="121"/>
      <c r="BJ77" s="6">
        <f t="shared" si="28"/>
        <v>0</v>
      </c>
      <c r="BK77" s="129"/>
      <c r="BM77" s="359"/>
      <c r="BN77" s="6">
        <f t="shared" si="29"/>
        <v>0</v>
      </c>
      <c r="BO77" s="129"/>
      <c r="BP77" s="6">
        <f t="shared" si="30"/>
        <v>0</v>
      </c>
      <c r="BQ77" s="698"/>
      <c r="BR77" s="6">
        <f t="shared" si="31"/>
        <v>0</v>
      </c>
      <c r="BS77" s="8">
        <v>21</v>
      </c>
      <c r="BT77" s="8">
        <v>22</v>
      </c>
      <c r="BU77" s="415">
        <f t="shared" si="32"/>
        <v>1.8333333333333333</v>
      </c>
      <c r="BV77" s="421">
        <f>IF(OR(BT77=0),0,((G77-J77)/BU77))</f>
        <v>4.3636363636363642</v>
      </c>
      <c r="BW77" s="420">
        <f t="shared" si="33"/>
        <v>4.3636363636363642</v>
      </c>
      <c r="BX77" s="420"/>
      <c r="BY77" s="21">
        <f t="shared" si="34"/>
        <v>1895</v>
      </c>
    </row>
    <row r="78" spans="1:77" ht="15.75" customHeight="1" x14ac:dyDescent="0.2">
      <c r="A78" s="21">
        <v>1545</v>
      </c>
      <c r="B78" s="1" t="s">
        <v>236</v>
      </c>
      <c r="C78" s="1" t="s">
        <v>216</v>
      </c>
      <c r="D78" s="1">
        <v>18</v>
      </c>
      <c r="E78" s="4" t="s">
        <v>488</v>
      </c>
      <c r="F78" s="589" t="s">
        <v>2</v>
      </c>
      <c r="G78" s="1">
        <v>7</v>
      </c>
      <c r="H78" s="648"/>
      <c r="I78" s="449"/>
      <c r="J78" s="452"/>
      <c r="K78" s="324">
        <f t="shared" si="35"/>
        <v>1545</v>
      </c>
      <c r="L78" s="1" t="s">
        <v>1254</v>
      </c>
      <c r="M78" s="1"/>
      <c r="N78" s="1"/>
      <c r="O78" s="1"/>
      <c r="P78" s="1"/>
      <c r="Q78" s="1"/>
      <c r="R78" s="1"/>
      <c r="S78" s="1"/>
      <c r="T78" s="1"/>
      <c r="U78" s="1"/>
      <c r="V78" s="1"/>
      <c r="W78" s="1"/>
      <c r="X78" s="1"/>
      <c r="Y78" s="315"/>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75">
        <v>92</v>
      </c>
      <c r="BA78" s="576">
        <v>707</v>
      </c>
      <c r="BB78" s="232">
        <f t="shared" si="26"/>
        <v>4949</v>
      </c>
      <c r="BC78" s="232">
        <f t="shared" si="11"/>
        <v>3241.5950000000003</v>
      </c>
      <c r="BE78" s="129"/>
      <c r="BF78" s="6">
        <f t="shared" si="36"/>
        <v>0</v>
      </c>
      <c r="BG78" s="129"/>
      <c r="BH78" s="6">
        <f t="shared" si="27"/>
        <v>0</v>
      </c>
      <c r="BI78" s="359"/>
      <c r="BJ78" s="6">
        <f t="shared" si="28"/>
        <v>0</v>
      </c>
      <c r="BK78" s="129"/>
      <c r="BM78" s="359"/>
      <c r="BN78" s="6">
        <f t="shared" si="29"/>
        <v>0</v>
      </c>
      <c r="BO78" s="129"/>
      <c r="BP78" s="6">
        <f t="shared" si="30"/>
        <v>0</v>
      </c>
      <c r="BQ78" s="129"/>
      <c r="BR78" s="6">
        <f t="shared" si="31"/>
        <v>0</v>
      </c>
      <c r="BU78" s="415">
        <f t="shared" si="32"/>
        <v>0</v>
      </c>
      <c r="BV78" s="421">
        <f t="shared" ref="BV78:BV85" si="37">IF(OR(BT78=0),0,((G78-I78)/BU78))</f>
        <v>0</v>
      </c>
      <c r="BW78" s="420">
        <f t="shared" si="33"/>
        <v>0</v>
      </c>
      <c r="BX78" s="420"/>
      <c r="BY78" s="21">
        <f t="shared" si="34"/>
        <v>1545</v>
      </c>
    </row>
    <row r="79" spans="1:77" ht="15.75" customHeight="1" x14ac:dyDescent="0.2">
      <c r="A79" s="21">
        <v>1897</v>
      </c>
      <c r="B79" s="1" t="s">
        <v>237</v>
      </c>
      <c r="C79" s="1" t="s">
        <v>417</v>
      </c>
      <c r="D79" s="1">
        <v>18</v>
      </c>
      <c r="E79" s="2" t="s">
        <v>4</v>
      </c>
      <c r="F79" s="589" t="s">
        <v>1125</v>
      </c>
      <c r="G79" s="1">
        <v>28</v>
      </c>
      <c r="H79" s="648"/>
      <c r="I79" s="449"/>
      <c r="J79" s="452"/>
      <c r="K79" s="324">
        <f t="shared" si="35"/>
        <v>1897</v>
      </c>
      <c r="L79" s="9" t="s">
        <v>1318</v>
      </c>
      <c r="M79" s="1" t="s">
        <v>1163</v>
      </c>
      <c r="O79" s="1"/>
      <c r="P79" s="1"/>
      <c r="Q79" s="1"/>
      <c r="R79" s="1"/>
      <c r="S79" s="1"/>
      <c r="T79" s="1"/>
      <c r="U79" s="1"/>
      <c r="V79" s="1"/>
      <c r="W79" s="1"/>
      <c r="X79" s="1"/>
      <c r="Y79" s="315"/>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75">
        <v>95</v>
      </c>
      <c r="BA79" s="576">
        <v>606</v>
      </c>
      <c r="BB79" s="232">
        <f t="shared" si="26"/>
        <v>16968</v>
      </c>
      <c r="BC79" s="232">
        <f t="shared" si="11"/>
        <v>11114.04</v>
      </c>
      <c r="BE79" s="129"/>
      <c r="BF79" s="6">
        <f t="shared" si="36"/>
        <v>0</v>
      </c>
      <c r="BG79" s="129"/>
      <c r="BH79" s="6">
        <f t="shared" si="27"/>
        <v>0</v>
      </c>
      <c r="BI79" s="359"/>
      <c r="BJ79" s="6">
        <f t="shared" si="28"/>
        <v>0</v>
      </c>
      <c r="BK79" s="129"/>
      <c r="BM79" s="359"/>
      <c r="BN79" s="6">
        <f t="shared" si="29"/>
        <v>0</v>
      </c>
      <c r="BO79" s="129"/>
      <c r="BP79" s="6">
        <f t="shared" si="30"/>
        <v>0</v>
      </c>
      <c r="BQ79" s="129"/>
      <c r="BR79" s="6">
        <f t="shared" si="31"/>
        <v>0</v>
      </c>
      <c r="BS79" s="8">
        <v>23</v>
      </c>
      <c r="BT79" s="8">
        <v>21</v>
      </c>
      <c r="BU79" s="415">
        <f t="shared" si="32"/>
        <v>1.75</v>
      </c>
      <c r="BV79" s="421">
        <f t="shared" si="37"/>
        <v>16</v>
      </c>
      <c r="BW79" s="420">
        <f t="shared" si="33"/>
        <v>16</v>
      </c>
      <c r="BX79" s="420"/>
      <c r="BY79" s="21">
        <f t="shared" si="34"/>
        <v>1897</v>
      </c>
    </row>
    <row r="80" spans="1:77" ht="15.75" customHeight="1" x14ac:dyDescent="0.2">
      <c r="A80" s="21">
        <v>1898</v>
      </c>
      <c r="B80" s="1" t="s">
        <v>237</v>
      </c>
      <c r="C80" s="1" t="s">
        <v>417</v>
      </c>
      <c r="D80" s="1">
        <v>18</v>
      </c>
      <c r="E80" s="2" t="s">
        <v>5</v>
      </c>
      <c r="F80" s="589" t="s">
        <v>1125</v>
      </c>
      <c r="G80" s="1">
        <v>6</v>
      </c>
      <c r="H80" s="648"/>
      <c r="I80" s="449"/>
      <c r="J80" s="452"/>
      <c r="K80" s="324">
        <f t="shared" si="35"/>
        <v>1898</v>
      </c>
      <c r="L80" s="1" t="s">
        <v>1346</v>
      </c>
      <c r="M80" s="1"/>
      <c r="N80" s="1"/>
      <c r="O80" s="1"/>
      <c r="P80" s="1"/>
      <c r="Q80" s="1"/>
      <c r="R80" s="1"/>
      <c r="S80" s="1"/>
      <c r="T80" s="1"/>
      <c r="U80" s="1"/>
      <c r="V80" s="1"/>
      <c r="W80" s="1"/>
      <c r="X80" s="1"/>
      <c r="Y80" s="315"/>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75">
        <v>95</v>
      </c>
      <c r="BA80" s="576">
        <v>606</v>
      </c>
      <c r="BB80" s="232">
        <f t="shared" si="26"/>
        <v>3636</v>
      </c>
      <c r="BC80" s="232">
        <f t="shared" si="11"/>
        <v>2381.58</v>
      </c>
      <c r="BE80" s="129"/>
      <c r="BF80" s="6">
        <f t="shared" si="36"/>
        <v>0</v>
      </c>
      <c r="BG80" s="129"/>
      <c r="BH80" s="6">
        <f t="shared" si="27"/>
        <v>0</v>
      </c>
      <c r="BI80" s="359"/>
      <c r="BJ80" s="6">
        <f t="shared" si="28"/>
        <v>0</v>
      </c>
      <c r="BK80" s="129"/>
      <c r="BM80" s="359"/>
      <c r="BN80" s="6">
        <f t="shared" si="29"/>
        <v>0</v>
      </c>
      <c r="BO80" s="129"/>
      <c r="BP80" s="6">
        <f t="shared" si="30"/>
        <v>0</v>
      </c>
      <c r="BQ80" s="129"/>
      <c r="BR80" s="6">
        <f t="shared" si="31"/>
        <v>0</v>
      </c>
      <c r="BS80" s="8">
        <v>16</v>
      </c>
      <c r="BT80" s="8">
        <v>16</v>
      </c>
      <c r="BU80" s="415">
        <f t="shared" si="32"/>
        <v>1.3333333333333333</v>
      </c>
      <c r="BV80" s="421">
        <f t="shared" si="37"/>
        <v>4.5</v>
      </c>
      <c r="BW80" s="420">
        <f t="shared" si="33"/>
        <v>4.5</v>
      </c>
      <c r="BX80" s="420"/>
      <c r="BY80" s="21">
        <f t="shared" si="34"/>
        <v>1898</v>
      </c>
    </row>
    <row r="81" spans="1:77" ht="15.75" customHeight="1" x14ac:dyDescent="0.2">
      <c r="A81" s="249">
        <v>1783</v>
      </c>
      <c r="B81" s="1" t="s">
        <v>406</v>
      </c>
      <c r="C81" s="1" t="s">
        <v>407</v>
      </c>
      <c r="D81" s="1">
        <v>20</v>
      </c>
      <c r="E81" s="2" t="s">
        <v>4</v>
      </c>
      <c r="F81" s="589" t="s">
        <v>1125</v>
      </c>
      <c r="G81" s="1">
        <v>9</v>
      </c>
      <c r="H81" s="648"/>
      <c r="I81" s="449"/>
      <c r="J81" s="452"/>
      <c r="K81" s="324">
        <f t="shared" si="35"/>
        <v>1783</v>
      </c>
      <c r="L81" s="1" t="s">
        <v>1260</v>
      </c>
      <c r="N81" s="1"/>
      <c r="O81" s="1"/>
      <c r="P81" s="1"/>
      <c r="Q81" s="1"/>
      <c r="R81" s="1"/>
      <c r="S81" s="1"/>
      <c r="T81" s="1"/>
      <c r="U81" s="1"/>
      <c r="V81" s="1"/>
      <c r="W81" s="1"/>
      <c r="X81" s="1"/>
      <c r="Y81" s="315"/>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75">
        <v>105</v>
      </c>
      <c r="BA81" s="576">
        <v>579</v>
      </c>
      <c r="BB81" s="232">
        <f t="shared" si="26"/>
        <v>5211</v>
      </c>
      <c r="BC81" s="232">
        <f t="shared" si="11"/>
        <v>3413.2049999999999</v>
      </c>
      <c r="BE81" s="129"/>
      <c r="BF81" s="6">
        <f t="shared" si="36"/>
        <v>0</v>
      </c>
      <c r="BG81" s="129"/>
      <c r="BH81" s="6">
        <f t="shared" si="27"/>
        <v>0</v>
      </c>
      <c r="BI81" s="359"/>
      <c r="BJ81" s="6">
        <f t="shared" si="28"/>
        <v>0</v>
      </c>
      <c r="BK81" s="129"/>
      <c r="BM81" s="359"/>
      <c r="BN81" s="6">
        <f t="shared" si="29"/>
        <v>0</v>
      </c>
      <c r="BO81" s="129"/>
      <c r="BP81" s="6">
        <f t="shared" si="30"/>
        <v>0</v>
      </c>
      <c r="BQ81" s="129"/>
      <c r="BR81" s="6">
        <f t="shared" si="31"/>
        <v>0</v>
      </c>
      <c r="BU81" s="415">
        <f t="shared" si="32"/>
        <v>0</v>
      </c>
      <c r="BV81" s="421">
        <f t="shared" si="37"/>
        <v>0</v>
      </c>
      <c r="BW81" s="420">
        <f t="shared" si="33"/>
        <v>0</v>
      </c>
      <c r="BX81" s="420"/>
      <c r="BY81" s="21">
        <f t="shared" si="34"/>
        <v>1783</v>
      </c>
    </row>
    <row r="82" spans="1:77" ht="15.75" customHeight="1" thickBot="1" x14ac:dyDescent="0.25">
      <c r="A82" s="240">
        <v>1611</v>
      </c>
      <c r="B82" s="1" t="s">
        <v>238</v>
      </c>
      <c r="C82" s="1" t="s">
        <v>3</v>
      </c>
      <c r="D82" s="1">
        <v>16</v>
      </c>
      <c r="E82" s="2" t="s">
        <v>6</v>
      </c>
      <c r="F82" s="589" t="s">
        <v>1125</v>
      </c>
      <c r="G82" s="1">
        <v>26</v>
      </c>
      <c r="H82" s="648"/>
      <c r="I82" s="449"/>
      <c r="J82" s="553"/>
      <c r="K82" s="324">
        <f>A82</f>
        <v>1611</v>
      </c>
      <c r="L82" s="1" t="s">
        <v>1394</v>
      </c>
      <c r="M82" s="9" t="s">
        <v>1287</v>
      </c>
      <c r="P82" s="1"/>
      <c r="Q82" s="1"/>
      <c r="R82" s="1"/>
      <c r="S82" s="1"/>
      <c r="T82" s="1"/>
      <c r="U82" s="1"/>
      <c r="V82" s="1"/>
      <c r="W82" s="1"/>
      <c r="X82" s="1"/>
      <c r="Y82" s="315"/>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75">
        <v>116.5</v>
      </c>
      <c r="BA82" s="576">
        <v>933</v>
      </c>
      <c r="BB82" s="232">
        <f t="shared" si="26"/>
        <v>24258</v>
      </c>
      <c r="BC82" s="232">
        <f t="shared" ref="BC82:BC95" si="38">BB82*$BC$5</f>
        <v>15888.99</v>
      </c>
      <c r="BE82" s="218"/>
      <c r="BF82" s="6">
        <f t="shared" si="36"/>
        <v>0</v>
      </c>
      <c r="BG82" s="218">
        <v>10</v>
      </c>
      <c r="BH82" s="6">
        <f t="shared" si="27"/>
        <v>1165</v>
      </c>
      <c r="BI82" s="363"/>
      <c r="BJ82" s="6">
        <f t="shared" si="28"/>
        <v>0</v>
      </c>
      <c r="BK82" s="218"/>
      <c r="BM82" s="359"/>
      <c r="BN82" s="6">
        <f t="shared" si="29"/>
        <v>0</v>
      </c>
      <c r="BO82" s="218"/>
      <c r="BP82" s="6">
        <f t="shared" si="30"/>
        <v>0</v>
      </c>
      <c r="BQ82" s="699"/>
      <c r="BR82" s="6">
        <f t="shared" si="31"/>
        <v>0</v>
      </c>
      <c r="BS82" s="8">
        <v>109</v>
      </c>
      <c r="BT82" s="8">
        <v>69</v>
      </c>
      <c r="BU82" s="415">
        <f t="shared" si="32"/>
        <v>5.75</v>
      </c>
      <c r="BV82" s="421">
        <f t="shared" si="37"/>
        <v>4.5217391304347823</v>
      </c>
      <c r="BW82" s="420">
        <f t="shared" si="33"/>
        <v>6.2608695652173916</v>
      </c>
      <c r="BX82" s="420"/>
      <c r="BY82" s="21">
        <f t="shared" si="34"/>
        <v>1611</v>
      </c>
    </row>
    <row r="83" spans="1:77" ht="15.75" customHeight="1" x14ac:dyDescent="0.2">
      <c r="A83" s="21" t="s">
        <v>233</v>
      </c>
      <c r="B83" s="1" t="s">
        <v>236</v>
      </c>
      <c r="C83" s="1" t="s">
        <v>3</v>
      </c>
      <c r="D83" s="1">
        <v>18</v>
      </c>
      <c r="E83" s="2" t="s">
        <v>6</v>
      </c>
      <c r="F83" s="589" t="s">
        <v>1125</v>
      </c>
      <c r="G83" s="1">
        <v>46</v>
      </c>
      <c r="H83" s="648"/>
      <c r="I83" s="449"/>
      <c r="J83" s="452"/>
      <c r="K83" s="324" t="str">
        <f t="shared" si="35"/>
        <v>1047CS</v>
      </c>
      <c r="L83" s="1" t="s">
        <v>1217</v>
      </c>
      <c r="M83" s="1" t="s">
        <v>1249</v>
      </c>
      <c r="N83" s="1" t="s">
        <v>1326</v>
      </c>
      <c r="O83" s="1"/>
      <c r="P83" s="1"/>
      <c r="Q83" s="1"/>
      <c r="R83" s="1"/>
      <c r="S83" s="1"/>
      <c r="T83" s="1"/>
      <c r="U83" s="113"/>
      <c r="V83" s="1"/>
      <c r="W83" s="1"/>
      <c r="X83" s="1"/>
      <c r="Y83" s="315"/>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75">
        <v>106</v>
      </c>
      <c r="BA83" s="576">
        <v>606</v>
      </c>
      <c r="BB83" s="232">
        <f t="shared" si="26"/>
        <v>27876</v>
      </c>
      <c r="BC83" s="232">
        <f t="shared" si="38"/>
        <v>18258.780000000002</v>
      </c>
      <c r="BE83" s="129"/>
      <c r="BF83" s="6">
        <f t="shared" si="36"/>
        <v>0</v>
      </c>
      <c r="BG83" s="129"/>
      <c r="BH83" s="6">
        <f t="shared" si="27"/>
        <v>0</v>
      </c>
      <c r="BI83" s="359"/>
      <c r="BJ83" s="6">
        <f t="shared" si="28"/>
        <v>0</v>
      </c>
      <c r="BK83" s="129"/>
      <c r="BM83" s="359"/>
      <c r="BN83" s="6">
        <f t="shared" si="29"/>
        <v>0</v>
      </c>
      <c r="BO83" s="129"/>
      <c r="BP83" s="6">
        <f t="shared" si="30"/>
        <v>0</v>
      </c>
      <c r="BQ83" s="129"/>
      <c r="BR83" s="6">
        <f t="shared" si="31"/>
        <v>0</v>
      </c>
      <c r="BS83" s="8">
        <v>11</v>
      </c>
      <c r="BT83" s="8">
        <v>11</v>
      </c>
      <c r="BU83" s="415">
        <f t="shared" si="32"/>
        <v>0.91666666666666663</v>
      </c>
      <c r="BV83" s="421">
        <f t="shared" si="37"/>
        <v>50.181818181818187</v>
      </c>
      <c r="BW83" s="420">
        <f t="shared" si="33"/>
        <v>50.181818181818187</v>
      </c>
      <c r="BX83" s="420"/>
      <c r="BY83" s="21" t="str">
        <f t="shared" si="34"/>
        <v>1047CS</v>
      </c>
    </row>
    <row r="84" spans="1:77" ht="15.75" customHeight="1" thickBot="1" x14ac:dyDescent="0.25">
      <c r="A84" s="21">
        <v>1707</v>
      </c>
      <c r="B84" s="1" t="s">
        <v>406</v>
      </c>
      <c r="C84" s="1" t="s">
        <v>3</v>
      </c>
      <c r="D84" s="1">
        <v>18</v>
      </c>
      <c r="E84" s="2" t="s">
        <v>6</v>
      </c>
      <c r="F84" s="589" t="s">
        <v>1125</v>
      </c>
      <c r="G84" s="1">
        <v>1</v>
      </c>
      <c r="H84" s="648"/>
      <c r="I84" s="449"/>
      <c r="J84" s="452"/>
      <c r="K84" s="324">
        <v>1707</v>
      </c>
      <c r="L84" s="1" t="s">
        <v>1053</v>
      </c>
      <c r="M84" s="1"/>
      <c r="N84" s="1"/>
      <c r="O84" s="1"/>
      <c r="P84" s="1"/>
      <c r="Q84" s="1"/>
      <c r="R84" s="1"/>
      <c r="S84" s="1"/>
      <c r="T84" s="1"/>
      <c r="U84" s="1"/>
      <c r="V84" s="1"/>
      <c r="W84" s="1"/>
      <c r="X84" s="1"/>
      <c r="Y84" s="315"/>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75">
        <v>106</v>
      </c>
      <c r="BA84" s="576">
        <v>639</v>
      </c>
      <c r="BB84" s="232">
        <f t="shared" si="26"/>
        <v>639</v>
      </c>
      <c r="BC84" s="232">
        <f t="shared" si="38"/>
        <v>418.54500000000002</v>
      </c>
      <c r="BE84" s="129"/>
      <c r="BF84" s="6">
        <f t="shared" si="36"/>
        <v>0</v>
      </c>
      <c r="BG84" s="129"/>
      <c r="BH84" s="6">
        <f t="shared" si="27"/>
        <v>0</v>
      </c>
      <c r="BI84" s="359"/>
      <c r="BJ84" s="6">
        <f t="shared" si="28"/>
        <v>0</v>
      </c>
      <c r="BK84" s="129"/>
      <c r="BM84" s="359"/>
      <c r="BN84" s="6">
        <f t="shared" si="29"/>
        <v>0</v>
      </c>
      <c r="BO84" s="129"/>
      <c r="BP84" s="6">
        <f t="shared" si="30"/>
        <v>0</v>
      </c>
      <c r="BQ84" s="129"/>
      <c r="BR84" s="6">
        <f t="shared" si="31"/>
        <v>0</v>
      </c>
      <c r="BS84" s="8">
        <v>10</v>
      </c>
      <c r="BT84" s="8">
        <v>11</v>
      </c>
      <c r="BU84" s="415">
        <f t="shared" si="32"/>
        <v>0.91666666666666663</v>
      </c>
      <c r="BV84" s="421">
        <f t="shared" si="37"/>
        <v>1.0909090909090911</v>
      </c>
      <c r="BW84" s="420">
        <f t="shared" si="33"/>
        <v>1.0909090909090911</v>
      </c>
      <c r="BX84" s="420"/>
      <c r="BY84" s="21">
        <f t="shared" si="34"/>
        <v>1707</v>
      </c>
    </row>
    <row r="85" spans="1:77" ht="15.75" customHeight="1" x14ac:dyDescent="0.2">
      <c r="A85" s="21">
        <v>1847</v>
      </c>
      <c r="B85" s="1" t="s">
        <v>237</v>
      </c>
      <c r="C85" s="1" t="s">
        <v>3</v>
      </c>
      <c r="D85" s="1">
        <v>18</v>
      </c>
      <c r="E85" s="2" t="s">
        <v>6</v>
      </c>
      <c r="F85" s="589" t="s">
        <v>1125</v>
      </c>
      <c r="G85" s="1">
        <v>171</v>
      </c>
      <c r="H85" s="693" t="s">
        <v>1550</v>
      </c>
      <c r="I85" s="449"/>
      <c r="J85" s="554" t="s">
        <v>1559</v>
      </c>
      <c r="K85" s="324">
        <f t="shared" ref="K85:K95" si="39">A85</f>
        <v>1847</v>
      </c>
      <c r="L85" s="9" t="s">
        <v>1214</v>
      </c>
      <c r="N85" s="9"/>
      <c r="O85" s="9"/>
      <c r="P85" s="1"/>
      <c r="Q85" s="9"/>
      <c r="R85" s="9"/>
      <c r="S85" s="9"/>
      <c r="T85" s="9"/>
      <c r="U85" s="9"/>
      <c r="V85" s="9"/>
      <c r="W85" s="9"/>
      <c r="X85" s="9"/>
      <c r="Y85" s="1"/>
      <c r="Z85" s="1"/>
      <c r="AA85" s="1"/>
      <c r="AB85" s="1"/>
      <c r="AC85" s="1"/>
      <c r="AD85" s="1"/>
      <c r="AE85" s="1"/>
      <c r="AF85" s="1"/>
      <c r="AG85" s="1"/>
      <c r="AH85" s="1"/>
      <c r="AI85" s="1"/>
      <c r="AJ85" s="1"/>
      <c r="AK85" s="1"/>
      <c r="AL85" s="1"/>
      <c r="AM85" s="1"/>
      <c r="AN85" s="1"/>
      <c r="AO85" s="1"/>
      <c r="AP85" s="113"/>
      <c r="AR85" s="1"/>
      <c r="AS85" s="1"/>
      <c r="AT85" s="1"/>
      <c r="AU85" s="1"/>
      <c r="AV85" s="1"/>
      <c r="AW85" s="1"/>
      <c r="AX85" s="1"/>
      <c r="AY85" s="1"/>
      <c r="AZ85" s="75">
        <v>92</v>
      </c>
      <c r="BA85" s="576">
        <v>606</v>
      </c>
      <c r="BB85" s="232">
        <f t="shared" si="26"/>
        <v>103626</v>
      </c>
      <c r="BC85" s="232">
        <f t="shared" si="38"/>
        <v>67875.03</v>
      </c>
      <c r="BE85" s="129"/>
      <c r="BF85" s="6">
        <f t="shared" si="36"/>
        <v>0</v>
      </c>
      <c r="BG85" s="129"/>
      <c r="BH85" s="6">
        <f t="shared" si="27"/>
        <v>0</v>
      </c>
      <c r="BI85" s="359"/>
      <c r="BJ85" s="6">
        <f t="shared" si="28"/>
        <v>0</v>
      </c>
      <c r="BK85" s="129"/>
      <c r="BM85" s="363"/>
      <c r="BN85" s="6">
        <f t="shared" si="29"/>
        <v>0</v>
      </c>
      <c r="BO85" s="129"/>
      <c r="BP85" s="6">
        <f t="shared" si="30"/>
        <v>0</v>
      </c>
      <c r="BQ85" s="698"/>
      <c r="BR85" s="6">
        <f t="shared" si="31"/>
        <v>0</v>
      </c>
      <c r="BS85" s="8">
        <v>465</v>
      </c>
      <c r="BT85" s="8">
        <v>456</v>
      </c>
      <c r="BU85" s="415">
        <f t="shared" si="32"/>
        <v>38</v>
      </c>
      <c r="BV85" s="421">
        <f t="shared" si="37"/>
        <v>4.5</v>
      </c>
      <c r="BW85" s="420">
        <f t="shared" si="33"/>
        <v>4.5</v>
      </c>
      <c r="BX85" s="420"/>
      <c r="BY85" s="21">
        <f t="shared" si="34"/>
        <v>1847</v>
      </c>
    </row>
    <row r="86" spans="1:77" ht="15.75" customHeight="1" x14ac:dyDescent="0.2">
      <c r="A86" s="249">
        <v>1890</v>
      </c>
      <c r="B86" s="1" t="s">
        <v>238</v>
      </c>
      <c r="C86" s="1" t="s">
        <v>3</v>
      </c>
      <c r="D86" s="1">
        <v>18</v>
      </c>
      <c r="E86" s="2" t="s">
        <v>6</v>
      </c>
      <c r="F86" s="589" t="s">
        <v>1125</v>
      </c>
      <c r="G86" s="1">
        <v>0</v>
      </c>
      <c r="H86" s="707"/>
      <c r="I86" s="641"/>
      <c r="J86" s="452"/>
      <c r="K86" s="324">
        <f t="shared" si="39"/>
        <v>1890</v>
      </c>
      <c r="L86" s="1"/>
      <c r="N86" s="1"/>
      <c r="O86" s="1"/>
      <c r="P86" s="1"/>
      <c r="Q86" s="1"/>
      <c r="S86" s="1"/>
      <c r="X86" s="1"/>
      <c r="Y86" s="315"/>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75">
        <v>108</v>
      </c>
      <c r="BA86" s="576">
        <v>631</v>
      </c>
      <c r="BB86" s="232">
        <f t="shared" si="26"/>
        <v>0</v>
      </c>
      <c r="BC86" s="232">
        <f t="shared" si="38"/>
        <v>0</v>
      </c>
      <c r="BE86" s="129"/>
      <c r="BF86" s="6">
        <f t="shared" si="36"/>
        <v>0</v>
      </c>
      <c r="BG86" s="129"/>
      <c r="BH86" s="6">
        <f t="shared" si="27"/>
        <v>0</v>
      </c>
      <c r="BI86" s="359"/>
      <c r="BJ86" s="6">
        <f t="shared" si="28"/>
        <v>0</v>
      </c>
      <c r="BK86" s="129"/>
      <c r="BM86" s="359"/>
      <c r="BN86" s="6">
        <f t="shared" si="29"/>
        <v>0</v>
      </c>
      <c r="BO86" s="129"/>
      <c r="BP86" s="6">
        <f t="shared" si="30"/>
        <v>0</v>
      </c>
      <c r="BQ86" s="129"/>
      <c r="BR86" s="6">
        <f t="shared" si="31"/>
        <v>0</v>
      </c>
      <c r="BS86" s="8">
        <v>201</v>
      </c>
      <c r="BT86" s="8">
        <v>167</v>
      </c>
      <c r="BU86" s="415">
        <f t="shared" si="32"/>
        <v>13.916666666666666</v>
      </c>
      <c r="BV86" s="421">
        <f>IF(OR(BT86=0),0,((G86-J86)/BU86))</f>
        <v>0</v>
      </c>
      <c r="BW86" s="420">
        <f t="shared" si="33"/>
        <v>0</v>
      </c>
      <c r="BX86" s="420"/>
      <c r="BY86" s="712">
        <f t="shared" si="34"/>
        <v>1890</v>
      </c>
    </row>
    <row r="87" spans="1:77" ht="15.75" customHeight="1" x14ac:dyDescent="0.2">
      <c r="A87" s="21">
        <v>2047</v>
      </c>
      <c r="B87" s="1" t="s">
        <v>237</v>
      </c>
      <c r="C87" s="1" t="s">
        <v>3</v>
      </c>
      <c r="D87" s="1">
        <v>18</v>
      </c>
      <c r="E87" s="2" t="s">
        <v>6</v>
      </c>
      <c r="F87" s="589" t="s">
        <v>1125</v>
      </c>
      <c r="G87" s="1">
        <v>0</v>
      </c>
      <c r="H87" s="648"/>
      <c r="I87" s="449"/>
      <c r="J87" s="452"/>
      <c r="K87" s="324">
        <f t="shared" si="39"/>
        <v>2047</v>
      </c>
      <c r="L87" s="1"/>
      <c r="M87" s="1"/>
      <c r="N87" s="1"/>
      <c r="O87" s="1"/>
      <c r="P87" s="1"/>
      <c r="Q87" s="1"/>
      <c r="R87" s="1"/>
      <c r="S87" s="1"/>
      <c r="T87" s="1"/>
      <c r="U87" s="1"/>
      <c r="V87" s="1"/>
      <c r="W87" s="1"/>
      <c r="X87" s="1"/>
      <c r="Y87" s="315"/>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75">
        <v>106</v>
      </c>
      <c r="BA87" s="576">
        <v>606</v>
      </c>
      <c r="BB87" s="232">
        <f t="shared" si="26"/>
        <v>0</v>
      </c>
      <c r="BC87" s="232">
        <f t="shared" si="38"/>
        <v>0</v>
      </c>
      <c r="BE87" s="129"/>
      <c r="BF87" s="6">
        <f t="shared" si="36"/>
        <v>0</v>
      </c>
      <c r="BG87" s="129"/>
      <c r="BH87" s="6">
        <f t="shared" si="27"/>
        <v>0</v>
      </c>
      <c r="BI87" s="359"/>
      <c r="BJ87" s="6">
        <f t="shared" si="28"/>
        <v>0</v>
      </c>
      <c r="BK87" s="129"/>
      <c r="BM87" s="359"/>
      <c r="BN87" s="6">
        <f t="shared" si="29"/>
        <v>0</v>
      </c>
      <c r="BO87" s="129"/>
      <c r="BP87" s="6">
        <f t="shared" si="30"/>
        <v>0</v>
      </c>
      <c r="BQ87" s="129"/>
      <c r="BR87" s="6">
        <f t="shared" si="31"/>
        <v>0</v>
      </c>
      <c r="BU87" s="415">
        <f t="shared" si="32"/>
        <v>0</v>
      </c>
      <c r="BV87" s="421">
        <f t="shared" ref="BV87:BV117" si="40">IF(OR(BT87=0),0,((G87-I87)/BU87))</f>
        <v>0</v>
      </c>
      <c r="BW87" s="420">
        <f t="shared" si="33"/>
        <v>0</v>
      </c>
      <c r="BX87" s="420"/>
      <c r="BY87" s="21">
        <f t="shared" si="34"/>
        <v>2047</v>
      </c>
    </row>
    <row r="88" spans="1:77" ht="15.75" customHeight="1" x14ac:dyDescent="0.2">
      <c r="A88" s="21">
        <v>6040</v>
      </c>
      <c r="B88" s="1" t="s">
        <v>402</v>
      </c>
      <c r="C88" s="1" t="s">
        <v>3</v>
      </c>
      <c r="D88" s="1">
        <v>18</v>
      </c>
      <c r="E88" s="2" t="s">
        <v>389</v>
      </c>
      <c r="F88" s="589" t="s">
        <v>1125</v>
      </c>
      <c r="G88" s="1">
        <v>3</v>
      </c>
      <c r="H88" s="648"/>
      <c r="I88" s="449"/>
      <c r="J88" s="452"/>
      <c r="K88" s="324">
        <f t="shared" si="39"/>
        <v>6040</v>
      </c>
      <c r="L88" s="1" t="s">
        <v>1286</v>
      </c>
      <c r="M88" s="1"/>
      <c r="N88" s="113"/>
      <c r="O88" s="1"/>
      <c r="P88" s="1"/>
      <c r="Q88" s="1"/>
      <c r="R88" s="1"/>
      <c r="S88" s="1"/>
      <c r="T88" s="1"/>
      <c r="U88" s="1"/>
      <c r="V88" s="1"/>
      <c r="W88" s="1"/>
      <c r="X88" s="1"/>
      <c r="Y88" s="315"/>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75">
        <v>106</v>
      </c>
      <c r="BA88" s="576">
        <v>665</v>
      </c>
      <c r="BB88" s="232">
        <f t="shared" si="26"/>
        <v>1995</v>
      </c>
      <c r="BC88" s="232">
        <f t="shared" si="38"/>
        <v>1306.7250000000001</v>
      </c>
      <c r="BE88" s="129">
        <v>5</v>
      </c>
      <c r="BF88" s="6">
        <f t="shared" si="36"/>
        <v>530</v>
      </c>
      <c r="BG88" s="129"/>
      <c r="BH88" s="6">
        <f t="shared" si="27"/>
        <v>0</v>
      </c>
      <c r="BI88" s="359"/>
      <c r="BJ88" s="6">
        <f t="shared" si="28"/>
        <v>0</v>
      </c>
      <c r="BK88" s="129"/>
      <c r="BM88" s="359"/>
      <c r="BN88" s="6">
        <f t="shared" si="29"/>
        <v>0</v>
      </c>
      <c r="BO88" s="129"/>
      <c r="BP88" s="6">
        <f t="shared" si="30"/>
        <v>0</v>
      </c>
      <c r="BQ88" s="129"/>
      <c r="BR88" s="6">
        <f t="shared" si="31"/>
        <v>0</v>
      </c>
      <c r="BS88" s="8">
        <v>4</v>
      </c>
      <c r="BT88" s="8">
        <v>10</v>
      </c>
      <c r="BU88" s="415">
        <f t="shared" si="32"/>
        <v>0.83333333333333337</v>
      </c>
      <c r="BV88" s="421">
        <f t="shared" si="40"/>
        <v>3.5999999999999996</v>
      </c>
      <c r="BW88" s="420">
        <f t="shared" si="33"/>
        <v>9.6</v>
      </c>
      <c r="BX88" s="420"/>
      <c r="BY88" s="21">
        <f t="shared" si="34"/>
        <v>6040</v>
      </c>
    </row>
    <row r="89" spans="1:77" ht="14.25" customHeight="1" x14ac:dyDescent="0.2">
      <c r="A89" s="240">
        <v>1604</v>
      </c>
      <c r="B89" s="1" t="s">
        <v>238</v>
      </c>
      <c r="C89" s="1" t="s">
        <v>3</v>
      </c>
      <c r="D89" s="1">
        <v>16</v>
      </c>
      <c r="E89" s="2" t="s">
        <v>4</v>
      </c>
      <c r="F89" s="589" t="s">
        <v>1125</v>
      </c>
      <c r="G89" s="1">
        <v>66</v>
      </c>
      <c r="H89" s="648"/>
      <c r="I89" s="449"/>
      <c r="J89" s="452"/>
      <c r="K89" s="324">
        <f t="shared" si="39"/>
        <v>1604</v>
      </c>
      <c r="L89" s="9" t="s">
        <v>1548</v>
      </c>
      <c r="M89" s="9" t="s">
        <v>1291</v>
      </c>
      <c r="N89" s="9" t="s">
        <v>1340</v>
      </c>
      <c r="U89" s="1"/>
      <c r="V89" s="1"/>
      <c r="W89" s="1"/>
      <c r="X89" s="315"/>
      <c r="Y89" s="315"/>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75">
        <v>116.5</v>
      </c>
      <c r="BA89" s="576">
        <v>933</v>
      </c>
      <c r="BB89" s="232">
        <f t="shared" si="26"/>
        <v>61578</v>
      </c>
      <c r="BC89" s="232">
        <f t="shared" si="38"/>
        <v>40333.590000000004</v>
      </c>
      <c r="BE89" s="218"/>
      <c r="BF89" s="6">
        <f t="shared" si="36"/>
        <v>0</v>
      </c>
      <c r="BG89" s="218"/>
      <c r="BH89" s="6">
        <f t="shared" si="27"/>
        <v>0</v>
      </c>
      <c r="BI89" s="363"/>
      <c r="BJ89" s="6">
        <f t="shared" si="28"/>
        <v>0</v>
      </c>
      <c r="BK89" s="218"/>
      <c r="BM89" s="363"/>
      <c r="BN89" s="6">
        <f t="shared" si="29"/>
        <v>0</v>
      </c>
      <c r="BO89" s="218"/>
      <c r="BP89" s="6">
        <f t="shared" si="30"/>
        <v>0</v>
      </c>
      <c r="BQ89" s="699"/>
      <c r="BR89" s="6">
        <f t="shared" si="31"/>
        <v>0</v>
      </c>
      <c r="BS89" s="8">
        <v>182</v>
      </c>
      <c r="BT89" s="8">
        <v>189</v>
      </c>
      <c r="BU89" s="415">
        <f t="shared" si="32"/>
        <v>15.75</v>
      </c>
      <c r="BV89" s="421">
        <f t="shared" si="40"/>
        <v>4.1904761904761907</v>
      </c>
      <c r="BW89" s="420">
        <f t="shared" si="33"/>
        <v>4.1904761904761907</v>
      </c>
      <c r="BX89" s="420"/>
      <c r="BY89" s="21">
        <f t="shared" si="34"/>
        <v>1604</v>
      </c>
    </row>
    <row r="90" spans="1:77" ht="15.75" customHeight="1" x14ac:dyDescent="0.2">
      <c r="A90" s="21" t="s">
        <v>232</v>
      </c>
      <c r="B90" s="1" t="s">
        <v>236</v>
      </c>
      <c r="C90" s="1" t="s">
        <v>3</v>
      </c>
      <c r="D90" s="1">
        <v>18</v>
      </c>
      <c r="E90" s="2" t="s">
        <v>4</v>
      </c>
      <c r="F90" s="589" t="s">
        <v>1125</v>
      </c>
      <c r="G90" s="1">
        <v>0</v>
      </c>
      <c r="H90" s="648"/>
      <c r="I90" s="449"/>
      <c r="J90" s="452"/>
      <c r="K90" s="324" t="str">
        <f t="shared" si="39"/>
        <v>1040CS</v>
      </c>
      <c r="L90" s="1"/>
      <c r="M90" s="1"/>
      <c r="N90" s="1"/>
      <c r="O90" s="1"/>
      <c r="P90" s="1"/>
      <c r="Q90" s="1"/>
      <c r="R90" s="1"/>
      <c r="S90" s="1"/>
      <c r="T90" s="1"/>
      <c r="U90" s="1"/>
      <c r="V90" s="1"/>
      <c r="W90" s="1"/>
      <c r="X90" s="1"/>
      <c r="Y90" s="315"/>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75">
        <v>106</v>
      </c>
      <c r="BA90" s="576">
        <v>606</v>
      </c>
      <c r="BB90" s="232">
        <f t="shared" si="26"/>
        <v>0</v>
      </c>
      <c r="BC90" s="232">
        <f t="shared" si="38"/>
        <v>0</v>
      </c>
      <c r="BE90" s="129"/>
      <c r="BF90" s="6">
        <f t="shared" si="36"/>
        <v>0</v>
      </c>
      <c r="BG90" s="129"/>
      <c r="BH90" s="6">
        <f t="shared" si="27"/>
        <v>0</v>
      </c>
      <c r="BI90" s="359"/>
      <c r="BJ90" s="6">
        <f t="shared" si="28"/>
        <v>0</v>
      </c>
      <c r="BK90" s="129"/>
      <c r="BM90" s="359"/>
      <c r="BN90" s="6">
        <f t="shared" si="29"/>
        <v>0</v>
      </c>
      <c r="BO90" s="129"/>
      <c r="BP90" s="6">
        <f t="shared" si="30"/>
        <v>0</v>
      </c>
      <c r="BQ90" s="129"/>
      <c r="BR90" s="6">
        <f t="shared" si="31"/>
        <v>0</v>
      </c>
      <c r="BU90" s="415">
        <f t="shared" si="32"/>
        <v>0</v>
      </c>
      <c r="BV90" s="421">
        <f t="shared" si="40"/>
        <v>0</v>
      </c>
      <c r="BW90" s="420">
        <f t="shared" si="33"/>
        <v>0</v>
      </c>
      <c r="BX90" s="420"/>
      <c r="BY90" s="21" t="str">
        <f t="shared" si="34"/>
        <v>1040CS</v>
      </c>
    </row>
    <row r="91" spans="1:77" ht="15.75" customHeight="1" x14ac:dyDescent="0.2">
      <c r="A91" s="21">
        <v>1440</v>
      </c>
      <c r="B91" s="1" t="s">
        <v>708</v>
      </c>
      <c r="C91" s="1" t="s">
        <v>3</v>
      </c>
      <c r="D91" s="1">
        <v>18</v>
      </c>
      <c r="E91" s="2" t="s">
        <v>709</v>
      </c>
      <c r="F91" s="589" t="s">
        <v>1125</v>
      </c>
      <c r="G91" s="1">
        <v>9</v>
      </c>
      <c r="H91" s="648"/>
      <c r="I91" s="449"/>
      <c r="J91" s="452"/>
      <c r="K91" s="324">
        <f t="shared" si="39"/>
        <v>1440</v>
      </c>
      <c r="L91" s="1" t="s">
        <v>1279</v>
      </c>
      <c r="M91" s="1"/>
      <c r="N91" s="1"/>
      <c r="O91" s="1"/>
      <c r="P91" s="1"/>
      <c r="Q91" s="1"/>
      <c r="R91" s="1"/>
      <c r="S91" s="1"/>
      <c r="T91" s="113"/>
      <c r="U91" s="1"/>
      <c r="V91" s="1"/>
      <c r="W91" s="1"/>
      <c r="X91" s="1"/>
      <c r="Y91" s="315"/>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75">
        <v>106</v>
      </c>
      <c r="BA91" s="576"/>
      <c r="BB91" s="232">
        <f t="shared" si="26"/>
        <v>0</v>
      </c>
      <c r="BC91" s="232">
        <f t="shared" si="38"/>
        <v>0</v>
      </c>
      <c r="BE91" s="129"/>
      <c r="BF91" s="6">
        <f t="shared" si="36"/>
        <v>0</v>
      </c>
      <c r="BG91" s="129"/>
      <c r="BH91" s="6">
        <f t="shared" si="27"/>
        <v>0</v>
      </c>
      <c r="BI91" s="359"/>
      <c r="BJ91" s="6">
        <f t="shared" si="28"/>
        <v>0</v>
      </c>
      <c r="BK91" s="129"/>
      <c r="BM91" s="359"/>
      <c r="BN91" s="6">
        <f t="shared" si="29"/>
        <v>0</v>
      </c>
      <c r="BO91" s="129"/>
      <c r="BP91" s="6">
        <f t="shared" si="30"/>
        <v>0</v>
      </c>
      <c r="BQ91" s="129"/>
      <c r="BR91" s="6">
        <f t="shared" si="31"/>
        <v>0</v>
      </c>
      <c r="BS91" s="8">
        <v>10</v>
      </c>
      <c r="BT91" s="8">
        <v>10</v>
      </c>
      <c r="BU91" s="415">
        <f t="shared" si="32"/>
        <v>0.83333333333333337</v>
      </c>
      <c r="BV91" s="421">
        <f t="shared" si="40"/>
        <v>10.799999999999999</v>
      </c>
      <c r="BW91" s="420">
        <f t="shared" si="33"/>
        <v>10.799999999999999</v>
      </c>
      <c r="BX91" s="420"/>
      <c r="BY91" s="21">
        <f t="shared" si="34"/>
        <v>1440</v>
      </c>
    </row>
    <row r="92" spans="1:77" ht="15.75" customHeight="1" x14ac:dyDescent="0.2">
      <c r="A92" s="21">
        <v>1839</v>
      </c>
      <c r="B92" s="1" t="s">
        <v>747</v>
      </c>
      <c r="C92" s="1" t="s">
        <v>3</v>
      </c>
      <c r="D92" s="1">
        <v>18</v>
      </c>
      <c r="E92" s="2" t="s">
        <v>748</v>
      </c>
      <c r="F92" s="589" t="s">
        <v>1125</v>
      </c>
      <c r="G92" s="1">
        <v>29</v>
      </c>
      <c r="H92" s="648"/>
      <c r="I92" s="449"/>
      <c r="J92" s="452"/>
      <c r="K92" s="324">
        <v>1839</v>
      </c>
      <c r="L92" s="1" t="s">
        <v>1048</v>
      </c>
      <c r="M92" s="9" t="s">
        <v>1354</v>
      </c>
      <c r="O92" s="1"/>
      <c r="P92" s="1"/>
      <c r="Q92" s="1"/>
      <c r="R92" s="1"/>
      <c r="S92" s="1"/>
      <c r="T92" s="1"/>
      <c r="U92" s="1"/>
      <c r="V92" s="1"/>
      <c r="W92" s="1"/>
      <c r="X92" s="1"/>
      <c r="Y92" s="315"/>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75">
        <v>106</v>
      </c>
      <c r="BA92" s="576">
        <v>644</v>
      </c>
      <c r="BB92" s="232">
        <f t="shared" si="26"/>
        <v>18676</v>
      </c>
      <c r="BC92" s="232">
        <f t="shared" si="38"/>
        <v>12232.78</v>
      </c>
      <c r="BE92" s="129"/>
      <c r="BF92" s="6">
        <f t="shared" si="36"/>
        <v>0</v>
      </c>
      <c r="BG92" s="129"/>
      <c r="BH92" s="6">
        <f t="shared" si="27"/>
        <v>0</v>
      </c>
      <c r="BI92" s="359"/>
      <c r="BJ92" s="6">
        <f t="shared" si="28"/>
        <v>0</v>
      </c>
      <c r="BK92" s="129"/>
      <c r="BM92" s="359"/>
      <c r="BN92" s="6">
        <f t="shared" si="29"/>
        <v>0</v>
      </c>
      <c r="BO92" s="129"/>
      <c r="BP92" s="6">
        <f t="shared" si="30"/>
        <v>0</v>
      </c>
      <c r="BQ92" s="698"/>
      <c r="BR92" s="6">
        <f t="shared" si="31"/>
        <v>0</v>
      </c>
      <c r="BS92" s="8">
        <v>46</v>
      </c>
      <c r="BT92" s="8">
        <v>44</v>
      </c>
      <c r="BU92" s="415">
        <f t="shared" si="32"/>
        <v>3.6666666666666665</v>
      </c>
      <c r="BV92" s="421">
        <f t="shared" si="40"/>
        <v>7.9090909090909092</v>
      </c>
      <c r="BW92" s="420">
        <f t="shared" si="33"/>
        <v>7.9090909090909092</v>
      </c>
      <c r="BX92" s="420"/>
      <c r="BY92" s="21">
        <f t="shared" si="34"/>
        <v>1839</v>
      </c>
    </row>
    <row r="93" spans="1:77" ht="15.75" customHeight="1" x14ac:dyDescent="0.2">
      <c r="A93" s="21">
        <v>1841</v>
      </c>
      <c r="B93" s="1" t="s">
        <v>1098</v>
      </c>
      <c r="C93" s="1" t="s">
        <v>3</v>
      </c>
      <c r="D93" s="1">
        <v>18</v>
      </c>
      <c r="E93" s="2" t="s">
        <v>1099</v>
      </c>
      <c r="F93" s="589" t="s">
        <v>1125</v>
      </c>
      <c r="G93" s="1">
        <v>4</v>
      </c>
      <c r="H93" s="648"/>
      <c r="I93" s="449"/>
      <c r="J93" s="452"/>
      <c r="K93" s="324">
        <f t="shared" si="39"/>
        <v>1841</v>
      </c>
      <c r="L93" s="1" t="s">
        <v>1162</v>
      </c>
      <c r="M93" s="1"/>
      <c r="N93" s="1"/>
      <c r="O93" s="1"/>
      <c r="Q93" s="1"/>
      <c r="R93" s="113"/>
      <c r="S93" s="1"/>
      <c r="T93" s="1"/>
      <c r="U93" s="1"/>
      <c r="V93" s="1"/>
      <c r="W93" s="1"/>
      <c r="X93" s="1"/>
      <c r="Y93" s="315"/>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75">
        <v>106</v>
      </c>
      <c r="BA93" s="576">
        <v>644</v>
      </c>
      <c r="BB93" s="232">
        <f t="shared" si="26"/>
        <v>2576</v>
      </c>
      <c r="BC93" s="232">
        <f>BB93*$BC$5</f>
        <v>1687.28</v>
      </c>
      <c r="BE93" s="129"/>
      <c r="BF93" s="6">
        <f t="shared" si="36"/>
        <v>0</v>
      </c>
      <c r="BG93" s="129"/>
      <c r="BH93" s="6">
        <f t="shared" si="27"/>
        <v>0</v>
      </c>
      <c r="BI93" s="359"/>
      <c r="BJ93" s="6">
        <f t="shared" si="28"/>
        <v>0</v>
      </c>
      <c r="BK93" s="129"/>
      <c r="BM93" s="359"/>
      <c r="BN93" s="6">
        <f t="shared" si="29"/>
        <v>0</v>
      </c>
      <c r="BO93" s="129"/>
      <c r="BP93" s="6">
        <f t="shared" si="30"/>
        <v>0</v>
      </c>
      <c r="BQ93" s="698"/>
      <c r="BR93" s="6">
        <f t="shared" si="31"/>
        <v>0</v>
      </c>
      <c r="BS93" s="8">
        <v>4</v>
      </c>
      <c r="BT93" s="8">
        <v>4</v>
      </c>
      <c r="BU93" s="415">
        <f t="shared" si="32"/>
        <v>0.33333333333333331</v>
      </c>
      <c r="BV93" s="421">
        <f t="shared" si="40"/>
        <v>12</v>
      </c>
      <c r="BW93" s="420">
        <f t="shared" si="33"/>
        <v>12</v>
      </c>
      <c r="BX93" s="420"/>
      <c r="BY93" s="21">
        <f t="shared" si="34"/>
        <v>1841</v>
      </c>
    </row>
    <row r="94" spans="1:77" ht="15.75" customHeight="1" x14ac:dyDescent="0.2">
      <c r="A94" s="21">
        <v>1705</v>
      </c>
      <c r="B94" s="1" t="s">
        <v>406</v>
      </c>
      <c r="C94" s="1" t="s">
        <v>3</v>
      </c>
      <c r="D94" s="1">
        <v>18</v>
      </c>
      <c r="E94" s="2" t="s">
        <v>4</v>
      </c>
      <c r="F94" s="589" t="s">
        <v>1125</v>
      </c>
      <c r="G94" s="1">
        <v>18</v>
      </c>
      <c r="H94" s="648"/>
      <c r="I94" s="449"/>
      <c r="J94" s="452"/>
      <c r="K94" s="324">
        <f t="shared" si="39"/>
        <v>1705</v>
      </c>
      <c r="L94" s="9" t="s">
        <v>1517</v>
      </c>
      <c r="M94" s="1"/>
      <c r="O94" s="1"/>
      <c r="Q94" s="1"/>
      <c r="R94" s="1"/>
      <c r="S94" s="1"/>
      <c r="T94" s="1"/>
      <c r="U94" s="1"/>
      <c r="V94" s="1"/>
      <c r="W94" s="1"/>
      <c r="X94" s="1"/>
      <c r="Y94" s="315"/>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75">
        <v>105</v>
      </c>
      <c r="BA94" s="576">
        <v>639</v>
      </c>
      <c r="BB94" s="232">
        <f t="shared" si="26"/>
        <v>11502</v>
      </c>
      <c r="BC94" s="232">
        <f t="shared" si="38"/>
        <v>7533.81</v>
      </c>
      <c r="BE94" s="129"/>
      <c r="BF94" s="6">
        <f t="shared" si="36"/>
        <v>0</v>
      </c>
      <c r="BG94" s="129"/>
      <c r="BH94" s="6">
        <f t="shared" si="27"/>
        <v>0</v>
      </c>
      <c r="BI94" s="359"/>
      <c r="BJ94" s="6">
        <f t="shared" si="28"/>
        <v>0</v>
      </c>
      <c r="BK94" s="129"/>
      <c r="BM94" s="359"/>
      <c r="BN94" s="6">
        <f t="shared" si="29"/>
        <v>0</v>
      </c>
      <c r="BO94" s="129"/>
      <c r="BP94" s="6">
        <f t="shared" si="30"/>
        <v>0</v>
      </c>
      <c r="BQ94" s="129"/>
      <c r="BR94" s="6">
        <f t="shared" si="31"/>
        <v>0</v>
      </c>
      <c r="BS94" s="8">
        <v>7</v>
      </c>
      <c r="BT94" s="8">
        <v>6</v>
      </c>
      <c r="BU94" s="415">
        <f t="shared" si="32"/>
        <v>0.5</v>
      </c>
      <c r="BV94" s="421">
        <f t="shared" si="40"/>
        <v>36</v>
      </c>
      <c r="BW94" s="420">
        <f t="shared" si="33"/>
        <v>36</v>
      </c>
      <c r="BX94" s="420"/>
      <c r="BY94" s="21">
        <f t="shared" si="34"/>
        <v>1705</v>
      </c>
    </row>
    <row r="95" spans="1:77" ht="15.75" customHeight="1" x14ac:dyDescent="0.2">
      <c r="A95" s="240">
        <v>1730</v>
      </c>
      <c r="B95" s="1" t="s">
        <v>749</v>
      </c>
      <c r="C95" s="1" t="s">
        <v>3</v>
      </c>
      <c r="D95" s="1">
        <v>18</v>
      </c>
      <c r="E95" s="2" t="s">
        <v>4</v>
      </c>
      <c r="F95" s="589" t="s">
        <v>1125</v>
      </c>
      <c r="G95" s="1">
        <v>34</v>
      </c>
      <c r="H95" s="648"/>
      <c r="I95" s="449"/>
      <c r="J95" s="452"/>
      <c r="K95" s="324">
        <f t="shared" si="39"/>
        <v>1730</v>
      </c>
      <c r="L95" s="1" t="s">
        <v>1017</v>
      </c>
      <c r="M95" s="1" t="s">
        <v>835</v>
      </c>
      <c r="N95" s="1"/>
      <c r="O95" s="1"/>
      <c r="P95" s="1"/>
      <c r="Q95" s="1"/>
      <c r="R95" s="1"/>
      <c r="S95" s="1"/>
      <c r="T95" s="113"/>
      <c r="U95" s="1"/>
      <c r="V95" s="1"/>
      <c r="W95" s="1"/>
      <c r="X95" s="1"/>
      <c r="Y95" s="608"/>
      <c r="Z95" s="1"/>
      <c r="AA95" s="1"/>
      <c r="AB95" s="1"/>
      <c r="AC95" s="1"/>
      <c r="AD95" s="1"/>
      <c r="AE95" s="1"/>
      <c r="AF95" s="1"/>
      <c r="AG95" s="1"/>
      <c r="AH95" s="1"/>
      <c r="AI95" s="1"/>
      <c r="AJ95" s="1"/>
      <c r="AK95" s="1"/>
      <c r="AL95" s="1"/>
      <c r="AM95" s="1"/>
      <c r="AN95" s="113"/>
      <c r="AO95" s="1"/>
      <c r="AP95" s="1"/>
      <c r="AQ95" s="1"/>
      <c r="AR95" s="1"/>
      <c r="AS95" s="1"/>
      <c r="AT95" s="1"/>
      <c r="AU95" s="1"/>
      <c r="AV95" s="1"/>
      <c r="AW95" s="1"/>
      <c r="AX95" s="1"/>
      <c r="AY95" s="1"/>
      <c r="AZ95" s="75">
        <v>106</v>
      </c>
      <c r="BA95" s="576">
        <v>719</v>
      </c>
      <c r="BB95" s="232">
        <f t="shared" si="26"/>
        <v>24446</v>
      </c>
      <c r="BC95" s="232">
        <f t="shared" si="38"/>
        <v>16012.130000000001</v>
      </c>
      <c r="BE95" s="129"/>
      <c r="BF95" s="6">
        <f t="shared" si="36"/>
        <v>0</v>
      </c>
      <c r="BG95" s="129"/>
      <c r="BH95" s="6">
        <f t="shared" si="27"/>
        <v>0</v>
      </c>
      <c r="BI95" s="359"/>
      <c r="BJ95" s="6">
        <f t="shared" si="28"/>
        <v>0</v>
      </c>
      <c r="BK95" s="129"/>
      <c r="BM95" s="359"/>
      <c r="BN95" s="6">
        <f t="shared" si="29"/>
        <v>0</v>
      </c>
      <c r="BO95" s="129"/>
      <c r="BP95" s="6">
        <f t="shared" si="30"/>
        <v>0</v>
      </c>
      <c r="BQ95" s="129"/>
      <c r="BR95" s="6">
        <f t="shared" si="31"/>
        <v>0</v>
      </c>
      <c r="BS95" s="8">
        <v>4</v>
      </c>
      <c r="BT95" s="8">
        <v>4</v>
      </c>
      <c r="BU95" s="415">
        <f t="shared" si="32"/>
        <v>0.33333333333333331</v>
      </c>
      <c r="BV95" s="421">
        <f t="shared" si="40"/>
        <v>102</v>
      </c>
      <c r="BW95" s="420">
        <f t="shared" si="33"/>
        <v>102</v>
      </c>
      <c r="BX95" s="420"/>
      <c r="BY95" s="21">
        <f t="shared" si="34"/>
        <v>1730</v>
      </c>
    </row>
    <row r="96" spans="1:77" ht="15" customHeight="1" x14ac:dyDescent="0.2">
      <c r="A96" s="21">
        <v>1840</v>
      </c>
      <c r="B96" s="1" t="s">
        <v>237</v>
      </c>
      <c r="C96" s="1" t="s">
        <v>3</v>
      </c>
      <c r="D96" s="1">
        <v>18</v>
      </c>
      <c r="E96" s="2" t="s">
        <v>4</v>
      </c>
      <c r="F96" s="589" t="s">
        <v>1125</v>
      </c>
      <c r="G96" s="1">
        <v>716</v>
      </c>
      <c r="H96" s="648"/>
      <c r="I96" s="449"/>
      <c r="J96" s="452"/>
      <c r="K96" s="324">
        <v>1840</v>
      </c>
      <c r="L96" s="1" t="s">
        <v>1214</v>
      </c>
      <c r="N96" s="9"/>
      <c r="O96" s="1"/>
      <c r="P96" s="1"/>
      <c r="Q96" s="9"/>
      <c r="R96" s="1"/>
      <c r="S96" s="1"/>
      <c r="T96" s="1"/>
      <c r="U96" s="1"/>
      <c r="V96" s="1"/>
      <c r="W96" s="1"/>
      <c r="X96" s="1"/>
      <c r="Y96" s="1"/>
      <c r="Z96" s="1"/>
      <c r="AA96" s="1"/>
      <c r="AB96" s="1"/>
      <c r="AC96" s="1"/>
      <c r="AD96" s="1"/>
      <c r="AR96" s="1"/>
      <c r="AS96" s="1"/>
      <c r="AT96" s="1"/>
      <c r="AV96" s="1"/>
      <c r="AW96" s="1"/>
      <c r="AX96" s="1"/>
      <c r="AY96" s="1"/>
      <c r="AZ96" s="75">
        <v>106</v>
      </c>
      <c r="BA96" s="576">
        <v>606</v>
      </c>
      <c r="BB96" s="232">
        <f t="shared" si="26"/>
        <v>433896</v>
      </c>
      <c r="BC96" s="232">
        <f t="shared" ref="BC96:BC106" si="41">BB96*$BC$5</f>
        <v>284201.88</v>
      </c>
      <c r="BE96" s="129"/>
      <c r="BF96" s="6">
        <f t="shared" si="36"/>
        <v>0</v>
      </c>
      <c r="BG96" s="129"/>
      <c r="BH96" s="6">
        <f t="shared" si="27"/>
        <v>0</v>
      </c>
      <c r="BI96" s="359"/>
      <c r="BJ96" s="6">
        <f t="shared" si="28"/>
        <v>0</v>
      </c>
      <c r="BK96" s="129"/>
      <c r="BM96" s="359"/>
      <c r="BN96" s="6">
        <f t="shared" si="29"/>
        <v>0</v>
      </c>
      <c r="BO96" s="129"/>
      <c r="BP96" s="6">
        <f t="shared" si="30"/>
        <v>0</v>
      </c>
      <c r="BQ96" s="129"/>
      <c r="BR96" s="6">
        <f t="shared" si="31"/>
        <v>0</v>
      </c>
      <c r="BS96" s="8">
        <v>1591</v>
      </c>
      <c r="BT96" s="8">
        <v>1545</v>
      </c>
      <c r="BU96" s="415">
        <f t="shared" si="32"/>
        <v>128.75</v>
      </c>
      <c r="BV96" s="421">
        <f t="shared" si="40"/>
        <v>5.561165048543689</v>
      </c>
      <c r="BW96" s="420">
        <f t="shared" si="33"/>
        <v>5.561165048543689</v>
      </c>
      <c r="BX96" s="420"/>
      <c r="BY96" s="21">
        <f t="shared" si="34"/>
        <v>1840</v>
      </c>
    </row>
    <row r="97" spans="1:77" ht="15.75" customHeight="1" x14ac:dyDescent="0.2">
      <c r="A97" s="21" t="s">
        <v>567</v>
      </c>
      <c r="B97" s="1" t="s">
        <v>563</v>
      </c>
      <c r="C97" s="1" t="s">
        <v>3</v>
      </c>
      <c r="D97" s="1">
        <v>18</v>
      </c>
      <c r="E97" s="4" t="s">
        <v>564</v>
      </c>
      <c r="F97" s="589" t="s">
        <v>1125</v>
      </c>
      <c r="G97" s="1">
        <v>0</v>
      </c>
      <c r="H97" s="648"/>
      <c r="I97" s="450"/>
      <c r="J97" s="555"/>
      <c r="K97" s="324" t="str">
        <f t="shared" ref="K97:K103" si="42">A97</f>
        <v>1840V</v>
      </c>
      <c r="L97" s="1"/>
      <c r="M97" s="1"/>
      <c r="N97" s="1"/>
      <c r="O97" s="1"/>
      <c r="P97" s="1"/>
      <c r="Q97" s="1"/>
      <c r="R97" s="1"/>
      <c r="S97" s="1"/>
      <c r="T97" s="1"/>
      <c r="U97" s="1"/>
      <c r="V97" s="1"/>
      <c r="W97" s="1"/>
      <c r="X97" s="1"/>
      <c r="Y97" s="315"/>
      <c r="Z97" s="1"/>
      <c r="AA97" s="1"/>
      <c r="AB97" s="1"/>
      <c r="AC97" s="1"/>
      <c r="AD97" s="1"/>
      <c r="AF97" s="1"/>
      <c r="AG97" s="1"/>
      <c r="AH97" s="1"/>
      <c r="AI97" s="1"/>
      <c r="AJ97" s="1"/>
      <c r="AK97" s="1"/>
      <c r="AL97" s="1"/>
      <c r="AM97" s="1"/>
      <c r="AN97" s="1"/>
      <c r="AO97" s="1"/>
      <c r="AP97" s="1"/>
      <c r="AR97" s="1"/>
      <c r="AS97" s="1"/>
      <c r="AT97" s="1"/>
      <c r="AU97" s="1"/>
      <c r="AV97" s="1"/>
      <c r="AW97" s="1"/>
      <c r="AX97" s="1"/>
      <c r="AY97" s="1"/>
      <c r="AZ97" s="75">
        <v>106</v>
      </c>
      <c r="BA97" s="576">
        <v>683</v>
      </c>
      <c r="BB97" s="232">
        <f t="shared" si="26"/>
        <v>0</v>
      </c>
      <c r="BC97" s="232">
        <f t="shared" si="41"/>
        <v>0</v>
      </c>
      <c r="BE97" s="129"/>
      <c r="BF97" s="6">
        <f t="shared" si="36"/>
        <v>0</v>
      </c>
      <c r="BG97" s="129"/>
      <c r="BH97" s="6">
        <f t="shared" si="27"/>
        <v>0</v>
      </c>
      <c r="BI97" s="359"/>
      <c r="BJ97" s="6">
        <f t="shared" si="28"/>
        <v>0</v>
      </c>
      <c r="BK97" s="129"/>
      <c r="BM97" s="359"/>
      <c r="BN97" s="6">
        <f t="shared" si="29"/>
        <v>0</v>
      </c>
      <c r="BO97" s="129"/>
      <c r="BP97" s="6">
        <f t="shared" si="30"/>
        <v>0</v>
      </c>
      <c r="BQ97" s="129"/>
      <c r="BR97" s="6">
        <f t="shared" si="31"/>
        <v>0</v>
      </c>
      <c r="BS97" s="8">
        <v>3</v>
      </c>
      <c r="BT97" s="8">
        <v>3</v>
      </c>
      <c r="BU97" s="415">
        <f t="shared" si="32"/>
        <v>0.25</v>
      </c>
      <c r="BV97" s="421">
        <f t="shared" si="40"/>
        <v>0</v>
      </c>
      <c r="BW97" s="420">
        <f t="shared" si="33"/>
        <v>0</v>
      </c>
      <c r="BX97" s="420"/>
      <c r="BY97" s="21" t="str">
        <f t="shared" si="34"/>
        <v>1840V</v>
      </c>
    </row>
    <row r="98" spans="1:77" ht="15.75" customHeight="1" x14ac:dyDescent="0.2">
      <c r="A98" s="249">
        <v>1884</v>
      </c>
      <c r="B98" s="1" t="s">
        <v>238</v>
      </c>
      <c r="C98" s="1" t="s">
        <v>3</v>
      </c>
      <c r="D98" s="1">
        <v>18</v>
      </c>
      <c r="E98" s="2" t="s">
        <v>4</v>
      </c>
      <c r="F98" s="589" t="s">
        <v>1125</v>
      </c>
      <c r="G98" s="1">
        <v>0</v>
      </c>
      <c r="H98" s="707"/>
      <c r="I98" s="449"/>
      <c r="J98" s="452"/>
      <c r="K98" s="324">
        <f t="shared" si="42"/>
        <v>1884</v>
      </c>
      <c r="L98" s="1"/>
      <c r="N98" s="9"/>
      <c r="P98" s="9"/>
      <c r="Q98" s="9"/>
      <c r="S98" s="9"/>
      <c r="T98" s="9"/>
      <c r="U98" s="9"/>
      <c r="W98" s="9"/>
      <c r="AA98" s="8"/>
      <c r="AD98" s="1"/>
      <c r="AE98" s="1"/>
      <c r="AF98" s="1"/>
      <c r="AG98" s="1"/>
      <c r="AH98" s="1"/>
      <c r="AI98" s="1"/>
      <c r="AJ98" s="1"/>
      <c r="AK98" s="1"/>
      <c r="AL98" s="1"/>
      <c r="AM98" s="1"/>
      <c r="AN98" s="1"/>
      <c r="AO98" s="1"/>
      <c r="AP98" s="1"/>
      <c r="AQ98" s="1"/>
      <c r="AR98" s="1"/>
      <c r="AS98" s="1"/>
      <c r="AT98" s="1"/>
      <c r="AU98" s="1"/>
      <c r="AV98" s="1"/>
      <c r="AW98" s="1"/>
      <c r="AX98" s="1"/>
      <c r="AY98" s="1"/>
      <c r="AZ98" s="75">
        <v>107</v>
      </c>
      <c r="BA98" s="576">
        <v>631</v>
      </c>
      <c r="BB98" s="232">
        <f t="shared" si="26"/>
        <v>0</v>
      </c>
      <c r="BC98" s="232">
        <f t="shared" si="41"/>
        <v>0</v>
      </c>
      <c r="BE98" s="121"/>
      <c r="BF98" s="6">
        <f t="shared" si="36"/>
        <v>0</v>
      </c>
      <c r="BG98" s="129"/>
      <c r="BH98" s="6">
        <f t="shared" si="27"/>
        <v>0</v>
      </c>
      <c r="BI98" s="359"/>
      <c r="BJ98" s="6">
        <f t="shared" si="28"/>
        <v>0</v>
      </c>
      <c r="BK98" s="121"/>
      <c r="BM98" s="359"/>
      <c r="BN98" s="6">
        <f t="shared" si="29"/>
        <v>0</v>
      </c>
      <c r="BO98" s="121"/>
      <c r="BP98" s="6">
        <f t="shared" si="30"/>
        <v>0</v>
      </c>
      <c r="BQ98" s="121"/>
      <c r="BR98" s="6">
        <f t="shared" si="31"/>
        <v>0</v>
      </c>
      <c r="BS98" s="8">
        <v>302</v>
      </c>
      <c r="BT98" s="8">
        <v>334</v>
      </c>
      <c r="BU98" s="415">
        <f t="shared" si="32"/>
        <v>27.833333333333332</v>
      </c>
      <c r="BV98" s="421">
        <f t="shared" si="40"/>
        <v>0</v>
      </c>
      <c r="BW98" s="420">
        <f t="shared" si="33"/>
        <v>0</v>
      </c>
      <c r="BX98" s="420"/>
      <c r="BY98" s="712">
        <f t="shared" si="34"/>
        <v>1884</v>
      </c>
    </row>
    <row r="99" spans="1:77" ht="15.75" customHeight="1" x14ac:dyDescent="0.2">
      <c r="A99" s="21">
        <v>2040</v>
      </c>
      <c r="B99" s="1" t="s">
        <v>237</v>
      </c>
      <c r="C99" s="1" t="s">
        <v>3</v>
      </c>
      <c r="D99" s="1">
        <v>18</v>
      </c>
      <c r="E99" s="2" t="s">
        <v>4</v>
      </c>
      <c r="F99" s="589" t="s">
        <v>1125</v>
      </c>
      <c r="G99" s="1">
        <v>0</v>
      </c>
      <c r="H99" s="648"/>
      <c r="I99" s="449"/>
      <c r="J99" s="452"/>
      <c r="K99" s="324">
        <f t="shared" si="42"/>
        <v>2040</v>
      </c>
      <c r="L99" s="1"/>
      <c r="N99" s="1"/>
      <c r="O99" s="1"/>
      <c r="P99" s="1"/>
      <c r="Q99" s="1"/>
      <c r="R99" s="1"/>
      <c r="S99" s="1"/>
      <c r="T99" s="1"/>
      <c r="U99" s="1"/>
      <c r="V99" s="1"/>
      <c r="W99" s="1"/>
      <c r="X99" s="1"/>
      <c r="Y99" s="315"/>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75">
        <v>106</v>
      </c>
      <c r="BA99" s="576">
        <v>606</v>
      </c>
      <c r="BB99" s="232">
        <f t="shared" si="26"/>
        <v>0</v>
      </c>
      <c r="BC99" s="232">
        <f t="shared" si="41"/>
        <v>0</v>
      </c>
      <c r="BE99" s="129"/>
      <c r="BF99" s="6">
        <f t="shared" si="36"/>
        <v>0</v>
      </c>
      <c r="BG99" s="129"/>
      <c r="BH99" s="6">
        <f t="shared" si="27"/>
        <v>0</v>
      </c>
      <c r="BI99" s="359"/>
      <c r="BJ99" s="6">
        <f t="shared" si="28"/>
        <v>0</v>
      </c>
      <c r="BK99" s="129"/>
      <c r="BM99" s="359"/>
      <c r="BN99" s="6">
        <f t="shared" si="29"/>
        <v>0</v>
      </c>
      <c r="BO99" s="129"/>
      <c r="BP99" s="6">
        <f t="shared" si="30"/>
        <v>0</v>
      </c>
      <c r="BQ99" s="129"/>
      <c r="BR99" s="6">
        <f t="shared" si="31"/>
        <v>0</v>
      </c>
      <c r="BU99" s="415">
        <f t="shared" si="32"/>
        <v>0</v>
      </c>
      <c r="BV99" s="421">
        <f t="shared" si="40"/>
        <v>0</v>
      </c>
      <c r="BW99" s="420">
        <f t="shared" si="33"/>
        <v>0</v>
      </c>
      <c r="BX99" s="420"/>
      <c r="BY99" s="21">
        <f t="shared" si="34"/>
        <v>2040</v>
      </c>
    </row>
    <row r="100" spans="1:77" ht="15.75" customHeight="1" thickBot="1" x14ac:dyDescent="0.25">
      <c r="A100" s="240">
        <v>1608</v>
      </c>
      <c r="B100" s="1" t="s">
        <v>238</v>
      </c>
      <c r="C100" s="1" t="s">
        <v>3</v>
      </c>
      <c r="D100" s="1">
        <v>16</v>
      </c>
      <c r="E100" s="2" t="s">
        <v>5</v>
      </c>
      <c r="F100" s="589" t="s">
        <v>1125</v>
      </c>
      <c r="G100" s="1">
        <v>70</v>
      </c>
      <c r="H100" s="648"/>
      <c r="I100" s="449"/>
      <c r="J100" s="553"/>
      <c r="K100" s="324">
        <f t="shared" si="42"/>
        <v>1608</v>
      </c>
      <c r="L100" s="9" t="s">
        <v>1526</v>
      </c>
      <c r="M100" s="9" t="s">
        <v>1393</v>
      </c>
      <c r="N100" s="9" t="s">
        <v>1265</v>
      </c>
      <c r="O100" s="9" t="s">
        <v>1387</v>
      </c>
      <c r="R100" s="1"/>
      <c r="S100" s="1"/>
      <c r="T100" s="1"/>
      <c r="U100" s="1"/>
      <c r="V100" s="1"/>
      <c r="W100" s="1"/>
      <c r="X100" s="1"/>
      <c r="Y100" s="315"/>
      <c r="Z100" s="1"/>
      <c r="AA100" s="1"/>
      <c r="AB100" s="1"/>
      <c r="AC100" s="1"/>
      <c r="AD100" s="1"/>
      <c r="AE100" s="1"/>
      <c r="AF100" s="1"/>
      <c r="AG100" s="1"/>
      <c r="AH100" s="1"/>
      <c r="AI100" s="1"/>
      <c r="AJ100" s="1"/>
      <c r="AK100" s="1"/>
      <c r="AL100" s="1"/>
      <c r="AM100" s="1"/>
      <c r="AN100" s="113"/>
      <c r="AO100" s="1"/>
      <c r="AP100" s="1"/>
      <c r="AQ100" s="1"/>
      <c r="AR100" s="1"/>
      <c r="AS100" s="1"/>
      <c r="AT100" s="1"/>
      <c r="AU100" s="1"/>
      <c r="AV100" s="1"/>
      <c r="AW100" s="1"/>
      <c r="AX100" s="1"/>
      <c r="AY100" s="1"/>
      <c r="AZ100" s="75">
        <v>116.5</v>
      </c>
      <c r="BA100" s="576">
        <v>933</v>
      </c>
      <c r="BB100" s="232">
        <f t="shared" si="26"/>
        <v>65310</v>
      </c>
      <c r="BC100" s="232">
        <f t="shared" si="41"/>
        <v>42778.05</v>
      </c>
      <c r="BE100" s="218"/>
      <c r="BF100" s="6">
        <f t="shared" si="36"/>
        <v>0</v>
      </c>
      <c r="BG100" s="218"/>
      <c r="BH100" s="6">
        <f t="shared" ref="BH100:BH122" si="43">BG100*AZ100</f>
        <v>0</v>
      </c>
      <c r="BI100" s="363"/>
      <c r="BJ100" s="6">
        <f t="shared" ref="BJ100:BJ122" si="44">BI100*AZ100</f>
        <v>0</v>
      </c>
      <c r="BK100" s="218"/>
      <c r="BM100" s="363"/>
      <c r="BN100" s="6">
        <f t="shared" ref="BN100:BN122" si="45">BM100*AZ100</f>
        <v>0</v>
      </c>
      <c r="BO100" s="218"/>
      <c r="BP100" s="6">
        <f t="shared" ref="BP100:BP122" si="46">BO100*AZ100</f>
        <v>0</v>
      </c>
      <c r="BQ100" s="122"/>
      <c r="BR100" s="6">
        <f t="shared" ref="BR100:BR131" si="47">BQ100*AZ100</f>
        <v>0</v>
      </c>
      <c r="BS100" s="8">
        <v>126</v>
      </c>
      <c r="BT100" s="8">
        <v>117</v>
      </c>
      <c r="BU100" s="415">
        <f t="shared" ref="BU100:BU130" si="48">BT100/12</f>
        <v>9.75</v>
      </c>
      <c r="BV100" s="421">
        <f t="shared" si="40"/>
        <v>7.1794871794871797</v>
      </c>
      <c r="BW100" s="420">
        <f t="shared" si="33"/>
        <v>7.1794871794871797</v>
      </c>
      <c r="BX100" s="420"/>
      <c r="BY100" s="21">
        <f t="shared" ref="BY100:BY131" si="49">A100</f>
        <v>1608</v>
      </c>
    </row>
    <row r="101" spans="1:77" ht="15.75" customHeight="1" x14ac:dyDescent="0.2">
      <c r="A101" s="21" t="s">
        <v>544</v>
      </c>
      <c r="B101" s="1" t="s">
        <v>236</v>
      </c>
      <c r="C101" s="1" t="s">
        <v>3</v>
      </c>
      <c r="D101" s="1">
        <v>18</v>
      </c>
      <c r="E101" s="2" t="s">
        <v>5</v>
      </c>
      <c r="F101" s="589" t="s">
        <v>1125</v>
      </c>
      <c r="G101" s="1">
        <v>0</v>
      </c>
      <c r="H101" s="648"/>
      <c r="I101" s="449"/>
      <c r="J101" s="452"/>
      <c r="K101" s="324" t="s">
        <v>544</v>
      </c>
      <c r="L101" s="1"/>
      <c r="M101" s="1"/>
      <c r="N101" s="1"/>
      <c r="O101" s="1"/>
      <c r="P101" s="1"/>
      <c r="Q101" s="1"/>
      <c r="R101" s="1"/>
      <c r="S101" s="1"/>
      <c r="T101" s="1"/>
      <c r="U101" s="1"/>
      <c r="V101" s="1"/>
      <c r="W101" s="1"/>
      <c r="X101" s="1"/>
      <c r="Y101" s="315"/>
      <c r="Z101" s="1"/>
      <c r="AA101" s="1"/>
      <c r="AB101" s="1"/>
      <c r="AC101" s="1"/>
      <c r="AD101" s="1"/>
      <c r="AE101" s="1"/>
      <c r="AF101" s="1"/>
      <c r="AG101" s="1"/>
      <c r="AH101" s="1"/>
      <c r="AI101" s="1"/>
      <c r="AJ101" s="1"/>
      <c r="AK101" s="1"/>
      <c r="AL101" s="1"/>
      <c r="AM101" s="315"/>
      <c r="AN101" s="1"/>
      <c r="AO101" s="1"/>
      <c r="AP101" s="1"/>
      <c r="AQ101" s="1"/>
      <c r="AR101" s="1"/>
      <c r="AS101" s="1"/>
      <c r="AT101" s="1"/>
      <c r="AU101" s="1"/>
      <c r="AV101" s="1"/>
      <c r="AW101" s="1"/>
      <c r="AX101" s="1"/>
      <c r="AY101" s="1"/>
      <c r="AZ101" s="75">
        <v>106</v>
      </c>
      <c r="BA101" s="576">
        <v>606</v>
      </c>
      <c r="BB101" s="232">
        <f t="shared" si="26"/>
        <v>0</v>
      </c>
      <c r="BC101" s="232">
        <f t="shared" si="41"/>
        <v>0</v>
      </c>
      <c r="BE101" s="129"/>
      <c r="BF101" s="6">
        <f t="shared" si="36"/>
        <v>0</v>
      </c>
      <c r="BG101" s="129"/>
      <c r="BH101" s="6">
        <f t="shared" si="43"/>
        <v>0</v>
      </c>
      <c r="BI101" s="359"/>
      <c r="BJ101" s="6">
        <f t="shared" si="44"/>
        <v>0</v>
      </c>
      <c r="BK101" s="129"/>
      <c r="BM101" s="359"/>
      <c r="BN101" s="6">
        <f t="shared" si="45"/>
        <v>0</v>
      </c>
      <c r="BO101" s="129"/>
      <c r="BP101" s="6">
        <f t="shared" si="46"/>
        <v>0</v>
      </c>
      <c r="BQ101" s="129"/>
      <c r="BR101" s="6">
        <f t="shared" si="47"/>
        <v>0</v>
      </c>
      <c r="BU101" s="415">
        <f t="shared" si="48"/>
        <v>0</v>
      </c>
      <c r="BV101" s="421">
        <f t="shared" si="40"/>
        <v>0</v>
      </c>
      <c r="BW101" s="420">
        <f t="shared" si="33"/>
        <v>0</v>
      </c>
      <c r="BX101" s="420"/>
      <c r="BY101" s="21" t="str">
        <f t="shared" si="49"/>
        <v>1044CS</v>
      </c>
    </row>
    <row r="102" spans="1:77" ht="15.75" customHeight="1" thickBot="1" x14ac:dyDescent="0.25">
      <c r="A102" s="21">
        <v>1706</v>
      </c>
      <c r="B102" s="1" t="s">
        <v>406</v>
      </c>
      <c r="C102" s="1" t="s">
        <v>3</v>
      </c>
      <c r="D102" s="1">
        <v>18</v>
      </c>
      <c r="E102" s="2" t="s">
        <v>5</v>
      </c>
      <c r="F102" s="589" t="s">
        <v>1125</v>
      </c>
      <c r="G102" s="1">
        <v>2</v>
      </c>
      <c r="H102" s="648"/>
      <c r="I102" s="449"/>
      <c r="J102" s="452"/>
      <c r="K102" s="324">
        <f t="shared" si="42"/>
        <v>1706</v>
      </c>
      <c r="L102" s="1" t="s">
        <v>776</v>
      </c>
      <c r="M102" s="1"/>
      <c r="N102" s="1"/>
      <c r="O102" s="1"/>
      <c r="P102" s="1"/>
      <c r="Q102" s="1"/>
      <c r="R102" s="1"/>
      <c r="S102" s="1"/>
      <c r="T102" s="1"/>
      <c r="U102" s="1"/>
      <c r="V102" s="1"/>
      <c r="W102" s="1"/>
      <c r="X102" s="1"/>
      <c r="Y102" s="315"/>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75">
        <v>106</v>
      </c>
      <c r="BA102" s="576">
        <v>639</v>
      </c>
      <c r="BB102" s="232">
        <f t="shared" si="26"/>
        <v>1278</v>
      </c>
      <c r="BC102" s="232">
        <f t="shared" si="41"/>
        <v>837.09</v>
      </c>
      <c r="BE102" s="129"/>
      <c r="BF102" s="6">
        <f t="shared" ref="BF102:BF122" si="50">BE102*AZ102</f>
        <v>0</v>
      </c>
      <c r="BG102" s="129"/>
      <c r="BH102" s="6">
        <f t="shared" si="43"/>
        <v>0</v>
      </c>
      <c r="BI102" s="359"/>
      <c r="BJ102" s="6">
        <f t="shared" si="44"/>
        <v>0</v>
      </c>
      <c r="BK102" s="129"/>
      <c r="BM102" s="359"/>
      <c r="BN102" s="6">
        <f t="shared" si="45"/>
        <v>0</v>
      </c>
      <c r="BO102" s="129"/>
      <c r="BP102" s="6">
        <f t="shared" si="46"/>
        <v>0</v>
      </c>
      <c r="BQ102" s="129"/>
      <c r="BR102" s="6">
        <f t="shared" si="47"/>
        <v>0</v>
      </c>
      <c r="BS102" s="8">
        <v>1</v>
      </c>
      <c r="BT102" s="8">
        <v>1</v>
      </c>
      <c r="BU102" s="415">
        <f t="shared" si="48"/>
        <v>8.3333333333333329E-2</v>
      </c>
      <c r="BV102" s="421">
        <f t="shared" si="40"/>
        <v>24</v>
      </c>
      <c r="BW102" s="420">
        <f t="shared" si="33"/>
        <v>24</v>
      </c>
      <c r="BX102" s="420"/>
      <c r="BY102" s="21">
        <f t="shared" si="49"/>
        <v>1706</v>
      </c>
    </row>
    <row r="103" spans="1:77" ht="15.75" customHeight="1" x14ac:dyDescent="0.2">
      <c r="A103" s="240">
        <v>1724</v>
      </c>
      <c r="B103" s="1" t="s">
        <v>749</v>
      </c>
      <c r="C103" s="1" t="s">
        <v>3</v>
      </c>
      <c r="D103" s="1">
        <v>18</v>
      </c>
      <c r="E103" s="2" t="s">
        <v>5</v>
      </c>
      <c r="F103" s="589" t="s">
        <v>1125</v>
      </c>
      <c r="G103" s="1">
        <v>0</v>
      </c>
      <c r="H103" s="648"/>
      <c r="I103" s="449"/>
      <c r="J103" s="554"/>
      <c r="K103" s="324">
        <f t="shared" si="42"/>
        <v>1724</v>
      </c>
      <c r="L103" s="1"/>
      <c r="M103" s="1"/>
      <c r="N103" s="1"/>
      <c r="O103" s="1"/>
      <c r="P103" s="1"/>
      <c r="Q103" s="1"/>
      <c r="R103" s="1"/>
      <c r="S103" s="1"/>
      <c r="T103" s="1"/>
      <c r="U103" s="1"/>
      <c r="V103" s="1"/>
      <c r="W103" s="1"/>
      <c r="X103" s="1"/>
      <c r="Y103" s="315"/>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75">
        <v>106</v>
      </c>
      <c r="BA103" s="576">
        <v>719</v>
      </c>
      <c r="BB103" s="232">
        <f t="shared" si="26"/>
        <v>0</v>
      </c>
      <c r="BC103" s="232">
        <f t="shared" si="41"/>
        <v>0</v>
      </c>
      <c r="BE103" s="129"/>
      <c r="BF103" s="6">
        <f t="shared" si="50"/>
        <v>0</v>
      </c>
      <c r="BG103" s="129"/>
      <c r="BH103" s="6">
        <f t="shared" si="43"/>
        <v>0</v>
      </c>
      <c r="BI103" s="359"/>
      <c r="BJ103" s="6">
        <f t="shared" si="44"/>
        <v>0</v>
      </c>
      <c r="BK103" s="129"/>
      <c r="BM103" s="359"/>
      <c r="BN103" s="6">
        <f t="shared" si="45"/>
        <v>0</v>
      </c>
      <c r="BO103" s="129"/>
      <c r="BP103" s="6">
        <f t="shared" si="46"/>
        <v>0</v>
      </c>
      <c r="BQ103" s="129"/>
      <c r="BR103" s="6">
        <f t="shared" si="47"/>
        <v>0</v>
      </c>
      <c r="BS103" s="8">
        <v>1</v>
      </c>
      <c r="BT103" s="8">
        <v>1</v>
      </c>
      <c r="BU103" s="415">
        <f t="shared" si="48"/>
        <v>8.3333333333333329E-2</v>
      </c>
      <c r="BV103" s="421">
        <f t="shared" si="40"/>
        <v>0</v>
      </c>
      <c r="BW103" s="420">
        <f t="shared" si="33"/>
        <v>0</v>
      </c>
      <c r="BX103" s="420"/>
      <c r="BY103" s="712">
        <f t="shared" si="49"/>
        <v>1724</v>
      </c>
    </row>
    <row r="104" spans="1:77" ht="15.75" customHeight="1" x14ac:dyDescent="0.2">
      <c r="A104" s="21">
        <v>1844</v>
      </c>
      <c r="B104" s="1" t="s">
        <v>237</v>
      </c>
      <c r="C104" s="1" t="s">
        <v>3</v>
      </c>
      <c r="D104" s="1">
        <v>18</v>
      </c>
      <c r="E104" s="2" t="s">
        <v>5</v>
      </c>
      <c r="F104" s="589" t="s">
        <v>1125</v>
      </c>
      <c r="G104" s="1">
        <v>98</v>
      </c>
      <c r="H104" s="652"/>
      <c r="I104" s="449"/>
      <c r="J104" s="452"/>
      <c r="K104" s="324">
        <v>1844</v>
      </c>
      <c r="L104" s="9" t="s">
        <v>1543</v>
      </c>
      <c r="M104" s="9" t="s">
        <v>1545</v>
      </c>
      <c r="N104" s="9" t="s">
        <v>1545</v>
      </c>
      <c r="O104" s="9" t="s">
        <v>1291</v>
      </c>
      <c r="P104" s="9" t="s">
        <v>1331</v>
      </c>
      <c r="Q104" s="9" t="s">
        <v>1521</v>
      </c>
      <c r="R104" s="9" t="s">
        <v>1521</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75">
        <v>106</v>
      </c>
      <c r="BA104" s="576">
        <v>606</v>
      </c>
      <c r="BB104" s="232">
        <f t="shared" si="26"/>
        <v>59388</v>
      </c>
      <c r="BC104" s="232">
        <f t="shared" si="41"/>
        <v>38899.14</v>
      </c>
      <c r="BE104" s="129"/>
      <c r="BF104" s="6">
        <f t="shared" si="50"/>
        <v>0</v>
      </c>
      <c r="BG104" s="129">
        <v>20</v>
      </c>
      <c r="BH104" s="6">
        <f t="shared" si="43"/>
        <v>2120</v>
      </c>
      <c r="BI104" s="359"/>
      <c r="BJ104" s="6">
        <f t="shared" si="44"/>
        <v>0</v>
      </c>
      <c r="BK104" s="129"/>
      <c r="BM104" s="359"/>
      <c r="BN104" s="6">
        <f t="shared" si="45"/>
        <v>0</v>
      </c>
      <c r="BO104" s="129"/>
      <c r="BP104" s="6">
        <f t="shared" si="46"/>
        <v>0</v>
      </c>
      <c r="BQ104" s="698"/>
      <c r="BR104" s="6">
        <f t="shared" si="47"/>
        <v>0</v>
      </c>
      <c r="BS104" s="8">
        <v>158</v>
      </c>
      <c r="BT104" s="8">
        <v>207</v>
      </c>
      <c r="BU104" s="415">
        <f t="shared" si="48"/>
        <v>17.25</v>
      </c>
      <c r="BV104" s="421">
        <f t="shared" si="40"/>
        <v>5.6811594202898554</v>
      </c>
      <c r="BW104" s="420">
        <f t="shared" si="33"/>
        <v>6.8405797101449277</v>
      </c>
      <c r="BX104" s="420"/>
      <c r="BY104" s="21">
        <f t="shared" si="49"/>
        <v>1844</v>
      </c>
    </row>
    <row r="105" spans="1:77" ht="15.75" customHeight="1" x14ac:dyDescent="0.2">
      <c r="A105" s="21" t="s">
        <v>568</v>
      </c>
      <c r="B105" s="1" t="s">
        <v>563</v>
      </c>
      <c r="C105" s="1" t="s">
        <v>3</v>
      </c>
      <c r="D105" s="1">
        <v>18</v>
      </c>
      <c r="E105" s="4" t="s">
        <v>566</v>
      </c>
      <c r="F105" s="589" t="s">
        <v>1125</v>
      </c>
      <c r="G105" s="1">
        <v>0</v>
      </c>
      <c r="H105" s="648"/>
      <c r="I105" s="449"/>
      <c r="J105" s="452"/>
      <c r="K105" s="324" t="str">
        <f t="shared" ref="K105:K146" si="51">A105</f>
        <v>1844V</v>
      </c>
      <c r="L105" s="1"/>
      <c r="M105" s="1"/>
      <c r="N105" s="1"/>
      <c r="O105" s="1"/>
      <c r="P105" s="1"/>
      <c r="Q105" s="1"/>
      <c r="R105" s="1"/>
      <c r="S105" s="1"/>
      <c r="T105" s="1"/>
      <c r="U105" s="1"/>
      <c r="W105" s="1"/>
      <c r="X105" s="1"/>
      <c r="Y105" s="315"/>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75">
        <v>106</v>
      </c>
      <c r="BA105" s="576">
        <v>683</v>
      </c>
      <c r="BB105" s="232">
        <f t="shared" si="26"/>
        <v>0</v>
      </c>
      <c r="BC105" s="232">
        <f t="shared" si="41"/>
        <v>0</v>
      </c>
      <c r="BE105" s="129"/>
      <c r="BF105" s="6">
        <f t="shared" si="50"/>
        <v>0</v>
      </c>
      <c r="BG105" s="129"/>
      <c r="BH105" s="6">
        <f t="shared" si="43"/>
        <v>0</v>
      </c>
      <c r="BI105" s="359"/>
      <c r="BJ105" s="6">
        <f t="shared" si="44"/>
        <v>0</v>
      </c>
      <c r="BK105" s="129"/>
      <c r="BM105" s="359"/>
      <c r="BN105" s="6">
        <f t="shared" si="45"/>
        <v>0</v>
      </c>
      <c r="BO105" s="129"/>
      <c r="BP105" s="6">
        <f t="shared" si="46"/>
        <v>0</v>
      </c>
      <c r="BQ105" s="129"/>
      <c r="BR105" s="6">
        <f t="shared" si="47"/>
        <v>0</v>
      </c>
      <c r="BU105" s="415">
        <f t="shared" si="48"/>
        <v>0</v>
      </c>
      <c r="BV105" s="421">
        <f t="shared" si="40"/>
        <v>0</v>
      </c>
      <c r="BW105" s="420">
        <f t="shared" si="33"/>
        <v>0</v>
      </c>
      <c r="BX105" s="420"/>
      <c r="BY105" s="21" t="str">
        <f t="shared" si="49"/>
        <v>1844V</v>
      </c>
    </row>
    <row r="106" spans="1:77" ht="15.75" customHeight="1" thickBot="1" x14ac:dyDescent="0.25">
      <c r="A106" s="249">
        <v>1887</v>
      </c>
      <c r="B106" s="1" t="s">
        <v>238</v>
      </c>
      <c r="C106" s="1" t="s">
        <v>3</v>
      </c>
      <c r="D106" s="1">
        <v>18</v>
      </c>
      <c r="E106" s="2" t="s">
        <v>5</v>
      </c>
      <c r="F106" s="589" t="s">
        <v>1125</v>
      </c>
      <c r="G106" s="1">
        <v>1</v>
      </c>
      <c r="H106" s="707"/>
      <c r="I106" s="449"/>
      <c r="J106" s="452"/>
      <c r="K106" s="324">
        <v>1887</v>
      </c>
      <c r="L106" s="1" t="s">
        <v>1301</v>
      </c>
      <c r="N106" s="1"/>
      <c r="R106" s="113"/>
      <c r="S106" s="1"/>
      <c r="T106" s="1"/>
      <c r="U106" s="1"/>
      <c r="V106" s="1"/>
      <c r="W106" s="1"/>
      <c r="X106" s="1"/>
      <c r="Y106" s="315"/>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75">
        <v>107</v>
      </c>
      <c r="BA106" s="576">
        <v>631</v>
      </c>
      <c r="BB106" s="232">
        <f t="shared" si="26"/>
        <v>631</v>
      </c>
      <c r="BC106" s="232">
        <f t="shared" si="41"/>
        <v>413.30500000000001</v>
      </c>
      <c r="BE106" s="129"/>
      <c r="BF106" s="6">
        <f t="shared" si="50"/>
        <v>0</v>
      </c>
      <c r="BG106" s="129"/>
      <c r="BH106" s="6">
        <f t="shared" si="43"/>
        <v>0</v>
      </c>
      <c r="BI106" s="359"/>
      <c r="BJ106" s="6">
        <f t="shared" si="44"/>
        <v>0</v>
      </c>
      <c r="BK106" s="129"/>
      <c r="BM106" s="359"/>
      <c r="BN106" s="6">
        <f t="shared" si="45"/>
        <v>0</v>
      </c>
      <c r="BO106" s="129"/>
      <c r="BP106" s="6">
        <f t="shared" si="46"/>
        <v>0</v>
      </c>
      <c r="BQ106" s="129"/>
      <c r="BR106" s="6">
        <f t="shared" si="47"/>
        <v>0</v>
      </c>
      <c r="BS106" s="8">
        <v>46</v>
      </c>
      <c r="BT106" s="8">
        <v>36</v>
      </c>
      <c r="BU106" s="415">
        <f t="shared" si="48"/>
        <v>3</v>
      </c>
      <c r="BV106" s="421">
        <f t="shared" si="40"/>
        <v>0.33333333333333331</v>
      </c>
      <c r="BW106" s="420">
        <f t="shared" si="33"/>
        <v>0.33333333333333331</v>
      </c>
      <c r="BX106" s="420"/>
      <c r="BY106" s="712">
        <f t="shared" si="49"/>
        <v>1887</v>
      </c>
    </row>
    <row r="107" spans="1:77" ht="15.75" customHeight="1" x14ac:dyDescent="0.2">
      <c r="A107" s="21">
        <v>1905</v>
      </c>
      <c r="B107" s="1" t="s">
        <v>475</v>
      </c>
      <c r="C107" s="1" t="s">
        <v>3</v>
      </c>
      <c r="D107" s="1">
        <v>18</v>
      </c>
      <c r="E107" s="2" t="s">
        <v>4</v>
      </c>
      <c r="F107" s="589" t="s">
        <v>1125</v>
      </c>
      <c r="G107" s="1">
        <v>88</v>
      </c>
      <c r="H107" s="648"/>
      <c r="I107" s="449"/>
      <c r="J107" s="554"/>
      <c r="K107" s="324">
        <f>A107</f>
        <v>1905</v>
      </c>
      <c r="L107" s="9" t="s">
        <v>1224</v>
      </c>
      <c r="M107" s="1" t="s">
        <v>1052</v>
      </c>
      <c r="N107" s="9" t="s">
        <v>1340</v>
      </c>
      <c r="O107" s="9"/>
      <c r="P107" s="1"/>
      <c r="Q107" s="1"/>
      <c r="U107" s="1"/>
      <c r="V107" s="1"/>
      <c r="W107" s="1"/>
      <c r="X107" s="1"/>
      <c r="Y107" s="1"/>
      <c r="Z107" s="315"/>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643">
        <v>683</v>
      </c>
      <c r="BB107" s="576">
        <v>260</v>
      </c>
      <c r="BC107" s="232">
        <f>G107*BB107</f>
        <v>22880</v>
      </c>
      <c r="BE107" s="129"/>
      <c r="BF107" s="6">
        <f t="shared" si="50"/>
        <v>0</v>
      </c>
      <c r="BG107" s="129"/>
      <c r="BH107" s="6">
        <f t="shared" si="43"/>
        <v>0</v>
      </c>
      <c r="BI107" s="359"/>
      <c r="BJ107" s="6">
        <f t="shared" si="44"/>
        <v>0</v>
      </c>
      <c r="BK107" s="129"/>
      <c r="BM107" s="359"/>
      <c r="BN107" s="6">
        <f t="shared" si="45"/>
        <v>0</v>
      </c>
      <c r="BO107" s="129"/>
      <c r="BP107" s="6">
        <f t="shared" si="46"/>
        <v>0</v>
      </c>
      <c r="BQ107" s="129"/>
      <c r="BR107" s="6">
        <f t="shared" si="47"/>
        <v>0</v>
      </c>
      <c r="BS107" s="8">
        <v>10</v>
      </c>
      <c r="BT107" s="8">
        <v>10</v>
      </c>
      <c r="BU107" s="415">
        <f t="shared" si="48"/>
        <v>0.83333333333333337</v>
      </c>
      <c r="BV107" s="421">
        <f t="shared" si="40"/>
        <v>105.6</v>
      </c>
      <c r="BW107" s="420">
        <f t="shared" si="33"/>
        <v>105.6</v>
      </c>
      <c r="BX107" s="420"/>
      <c r="BY107" s="21">
        <f t="shared" si="49"/>
        <v>1905</v>
      </c>
    </row>
    <row r="108" spans="1:77" ht="15.75" customHeight="1" x14ac:dyDescent="0.2">
      <c r="A108" s="21">
        <v>1906</v>
      </c>
      <c r="B108" s="1" t="s">
        <v>475</v>
      </c>
      <c r="C108" s="1" t="s">
        <v>407</v>
      </c>
      <c r="D108" s="1">
        <v>18</v>
      </c>
      <c r="E108" s="2" t="s">
        <v>5</v>
      </c>
      <c r="F108" s="589" t="s">
        <v>1125</v>
      </c>
      <c r="G108" s="1">
        <v>7</v>
      </c>
      <c r="H108" s="648"/>
      <c r="I108" s="449"/>
      <c r="J108" s="452"/>
      <c r="K108" s="324">
        <f t="shared" si="51"/>
        <v>1906</v>
      </c>
      <c r="L108" s="1" t="s">
        <v>1341</v>
      </c>
      <c r="M108" s="1"/>
      <c r="O108" s="1"/>
      <c r="P108" s="1"/>
      <c r="Q108" s="1"/>
      <c r="R108" s="1"/>
      <c r="S108" s="1"/>
      <c r="T108" s="1"/>
      <c r="U108" s="1"/>
      <c r="V108" s="1"/>
      <c r="W108" s="1"/>
      <c r="X108" s="1"/>
      <c r="Y108" s="315"/>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75">
        <v>144</v>
      </c>
      <c r="BA108" s="576">
        <v>683</v>
      </c>
      <c r="BB108" s="232">
        <f t="shared" ref="BB108:BB146" si="52">G108*BA108</f>
        <v>4781</v>
      </c>
      <c r="BC108" s="232">
        <f t="shared" ref="BC108:BC146" si="53">BB108*$BC$5</f>
        <v>3131.5550000000003</v>
      </c>
      <c r="BE108" s="129">
        <v>5</v>
      </c>
      <c r="BF108" s="6">
        <f t="shared" si="50"/>
        <v>720</v>
      </c>
      <c r="BG108" s="129"/>
      <c r="BH108" s="6">
        <f t="shared" si="43"/>
        <v>0</v>
      </c>
      <c r="BI108" s="359"/>
      <c r="BJ108" s="6">
        <f t="shared" si="44"/>
        <v>0</v>
      </c>
      <c r="BK108" s="129"/>
      <c r="BM108" s="359"/>
      <c r="BN108" s="6">
        <f t="shared" si="45"/>
        <v>0</v>
      </c>
      <c r="BO108" s="129"/>
      <c r="BP108" s="6">
        <f t="shared" si="46"/>
        <v>0</v>
      </c>
      <c r="BQ108" s="129"/>
      <c r="BR108" s="6">
        <f t="shared" si="47"/>
        <v>0</v>
      </c>
      <c r="BS108" s="8">
        <v>17</v>
      </c>
      <c r="BT108" s="8">
        <v>18</v>
      </c>
      <c r="BU108" s="415">
        <f t="shared" si="48"/>
        <v>1.5</v>
      </c>
      <c r="BV108" s="421">
        <f t="shared" si="40"/>
        <v>4.666666666666667</v>
      </c>
      <c r="BW108" s="420">
        <f t="shared" si="33"/>
        <v>8</v>
      </c>
      <c r="BX108" s="420"/>
      <c r="BY108" s="21">
        <f t="shared" si="49"/>
        <v>1906</v>
      </c>
    </row>
    <row r="109" spans="1:77" ht="15.75" customHeight="1" x14ac:dyDescent="0.2">
      <c r="A109" s="21">
        <v>2044</v>
      </c>
      <c r="B109" s="1" t="s">
        <v>237</v>
      </c>
      <c r="C109" s="1" t="s">
        <v>3</v>
      </c>
      <c r="D109" s="1">
        <v>18</v>
      </c>
      <c r="E109" s="2" t="s">
        <v>5</v>
      </c>
      <c r="F109" s="589" t="s">
        <v>1125</v>
      </c>
      <c r="G109" s="1">
        <v>0</v>
      </c>
      <c r="H109" s="648"/>
      <c r="I109" s="449"/>
      <c r="J109" s="452"/>
      <c r="K109" s="324">
        <f t="shared" si="51"/>
        <v>2044</v>
      </c>
      <c r="L109" s="1"/>
      <c r="M109" s="1"/>
      <c r="N109" s="1"/>
      <c r="O109" s="1"/>
      <c r="P109" s="1"/>
      <c r="Q109" s="1"/>
      <c r="R109" s="1"/>
      <c r="S109" s="1"/>
      <c r="T109" s="1"/>
      <c r="U109" s="1"/>
      <c r="V109" s="1"/>
      <c r="W109" s="1"/>
      <c r="X109" s="1"/>
      <c r="Y109" s="315"/>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75">
        <v>106</v>
      </c>
      <c r="BA109" s="576">
        <v>606</v>
      </c>
      <c r="BB109" s="232">
        <f t="shared" si="52"/>
        <v>0</v>
      </c>
      <c r="BC109" s="232">
        <f t="shared" si="53"/>
        <v>0</v>
      </c>
      <c r="BE109" s="129"/>
      <c r="BF109" s="6">
        <f t="shared" si="50"/>
        <v>0</v>
      </c>
      <c r="BG109" s="129"/>
      <c r="BH109" s="6">
        <f t="shared" si="43"/>
        <v>0</v>
      </c>
      <c r="BI109" s="359"/>
      <c r="BJ109" s="6">
        <f t="shared" si="44"/>
        <v>0</v>
      </c>
      <c r="BK109" s="129"/>
      <c r="BM109" s="359"/>
      <c r="BN109" s="6">
        <f t="shared" si="45"/>
        <v>0</v>
      </c>
      <c r="BO109" s="129"/>
      <c r="BP109" s="6">
        <f t="shared" si="46"/>
        <v>0</v>
      </c>
      <c r="BQ109" s="129"/>
      <c r="BR109" s="6">
        <f t="shared" si="47"/>
        <v>0</v>
      </c>
      <c r="BU109" s="415">
        <f t="shared" si="48"/>
        <v>0</v>
      </c>
      <c r="BV109" s="421">
        <f t="shared" si="40"/>
        <v>0</v>
      </c>
      <c r="BW109" s="420">
        <f t="shared" si="33"/>
        <v>0</v>
      </c>
      <c r="BX109" s="420"/>
      <c r="BY109" s="21">
        <f t="shared" si="49"/>
        <v>2044</v>
      </c>
    </row>
    <row r="110" spans="1:77" ht="15.75" customHeight="1" x14ac:dyDescent="0.2">
      <c r="A110" s="21">
        <v>1547</v>
      </c>
      <c r="B110" s="1" t="s">
        <v>487</v>
      </c>
      <c r="C110" s="1" t="s">
        <v>3</v>
      </c>
      <c r="D110" s="1">
        <v>18</v>
      </c>
      <c r="E110" s="4" t="s">
        <v>488</v>
      </c>
      <c r="F110" s="589" t="s">
        <v>2</v>
      </c>
      <c r="G110" s="1">
        <v>4</v>
      </c>
      <c r="H110" s="648"/>
      <c r="I110" s="697"/>
      <c r="J110" s="452"/>
      <c r="K110" s="324">
        <f t="shared" si="51"/>
        <v>1547</v>
      </c>
      <c r="L110" s="1" t="s">
        <v>1393</v>
      </c>
      <c r="O110" s="1"/>
      <c r="P110" s="1"/>
      <c r="Q110" s="1"/>
      <c r="R110" s="1"/>
      <c r="S110" s="204"/>
      <c r="T110" s="1"/>
      <c r="U110" s="1"/>
      <c r="V110" s="1"/>
      <c r="W110" s="1"/>
      <c r="X110" s="1"/>
      <c r="Y110" s="315"/>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75">
        <v>106</v>
      </c>
      <c r="BA110" s="576">
        <v>707</v>
      </c>
      <c r="BB110" s="232">
        <f t="shared" si="52"/>
        <v>2828</v>
      </c>
      <c r="BC110" s="232">
        <f t="shared" si="53"/>
        <v>1852.3400000000001</v>
      </c>
      <c r="BE110" s="129"/>
      <c r="BF110" s="6">
        <f t="shared" si="50"/>
        <v>0</v>
      </c>
      <c r="BG110" s="129"/>
      <c r="BH110" s="6">
        <f t="shared" si="43"/>
        <v>0</v>
      </c>
      <c r="BI110" s="359"/>
      <c r="BJ110" s="6">
        <f t="shared" si="44"/>
        <v>0</v>
      </c>
      <c r="BK110" s="129"/>
      <c r="BM110" s="359"/>
      <c r="BN110" s="6">
        <f t="shared" si="45"/>
        <v>0</v>
      </c>
      <c r="BO110" s="129"/>
      <c r="BP110" s="6">
        <f t="shared" si="46"/>
        <v>0</v>
      </c>
      <c r="BQ110" s="698"/>
      <c r="BR110" s="6">
        <f t="shared" si="47"/>
        <v>0</v>
      </c>
      <c r="BS110" s="8">
        <v>32</v>
      </c>
      <c r="BT110" s="8">
        <v>33</v>
      </c>
      <c r="BU110" s="415">
        <f t="shared" si="48"/>
        <v>2.75</v>
      </c>
      <c r="BV110" s="421">
        <f t="shared" si="40"/>
        <v>1.4545454545454546</v>
      </c>
      <c r="BW110" s="420">
        <f t="shared" si="33"/>
        <v>1.4545454545454546</v>
      </c>
      <c r="BX110" s="420"/>
      <c r="BY110" s="21">
        <f t="shared" si="49"/>
        <v>1547</v>
      </c>
    </row>
    <row r="111" spans="1:77" ht="15.75" customHeight="1" x14ac:dyDescent="0.2">
      <c r="A111" s="21">
        <v>9030</v>
      </c>
      <c r="B111" s="1" t="s">
        <v>523</v>
      </c>
      <c r="C111" s="1" t="s">
        <v>3</v>
      </c>
      <c r="D111" s="1">
        <v>18</v>
      </c>
      <c r="E111" s="2" t="s">
        <v>4</v>
      </c>
      <c r="F111" s="589" t="s">
        <v>1125</v>
      </c>
      <c r="G111" s="1">
        <v>0</v>
      </c>
      <c r="H111" s="648"/>
      <c r="I111" s="449"/>
      <c r="J111" s="452"/>
      <c r="K111" s="324">
        <f t="shared" si="51"/>
        <v>9030</v>
      </c>
      <c r="L111" s="1"/>
      <c r="M111" s="1"/>
      <c r="N111" s="1"/>
      <c r="O111" s="1"/>
      <c r="P111" s="113"/>
      <c r="Q111" s="1"/>
      <c r="R111" s="1"/>
      <c r="S111" s="1"/>
      <c r="T111" s="1"/>
      <c r="U111" s="1"/>
      <c r="V111" s="1"/>
      <c r="W111" s="1"/>
      <c r="X111" s="1"/>
      <c r="Y111" s="315"/>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75">
        <v>127</v>
      </c>
      <c r="BA111" s="576">
        <v>1350</v>
      </c>
      <c r="BB111" s="232">
        <f t="shared" si="52"/>
        <v>0</v>
      </c>
      <c r="BC111" s="232">
        <f t="shared" si="53"/>
        <v>0</v>
      </c>
      <c r="BE111" s="129">
        <v>0</v>
      </c>
      <c r="BF111" s="6">
        <f t="shared" si="50"/>
        <v>0</v>
      </c>
      <c r="BG111" s="129"/>
      <c r="BH111" s="6">
        <f t="shared" si="43"/>
        <v>0</v>
      </c>
      <c r="BI111" s="359"/>
      <c r="BJ111" s="6">
        <f t="shared" si="44"/>
        <v>0</v>
      </c>
      <c r="BK111" s="129"/>
      <c r="BM111" s="359"/>
      <c r="BN111" s="6">
        <f t="shared" si="45"/>
        <v>0</v>
      </c>
      <c r="BO111" s="129"/>
      <c r="BP111" s="6">
        <f t="shared" si="46"/>
        <v>0</v>
      </c>
      <c r="BQ111" s="129"/>
      <c r="BR111" s="6">
        <f t="shared" si="47"/>
        <v>0</v>
      </c>
      <c r="BU111" s="415">
        <f t="shared" si="48"/>
        <v>0</v>
      </c>
      <c r="BV111" s="421">
        <f t="shared" si="40"/>
        <v>0</v>
      </c>
      <c r="BW111" s="420">
        <f t="shared" si="33"/>
        <v>0</v>
      </c>
      <c r="BX111" s="420"/>
      <c r="BY111" s="21">
        <f t="shared" si="49"/>
        <v>9030</v>
      </c>
    </row>
    <row r="112" spans="1:77" ht="15.75" customHeight="1" x14ac:dyDescent="0.2">
      <c r="A112" s="21">
        <v>9033</v>
      </c>
      <c r="B112" s="1" t="s">
        <v>523</v>
      </c>
      <c r="C112" s="1" t="s">
        <v>3</v>
      </c>
      <c r="D112" s="1">
        <v>18</v>
      </c>
      <c r="E112" s="2" t="s">
        <v>6</v>
      </c>
      <c r="F112" s="589" t="s">
        <v>1125</v>
      </c>
      <c r="G112" s="1">
        <v>0</v>
      </c>
      <c r="H112" s="648"/>
      <c r="I112" s="449"/>
      <c r="J112" s="452"/>
      <c r="K112" s="324">
        <f t="shared" si="51"/>
        <v>9033</v>
      </c>
      <c r="L112" s="1"/>
      <c r="M112" s="1"/>
      <c r="N112" s="1"/>
      <c r="O112" s="1"/>
      <c r="P112" s="113"/>
      <c r="Q112" s="1"/>
      <c r="R112" s="1"/>
      <c r="S112" s="1"/>
      <c r="T112" s="1"/>
      <c r="U112" s="1"/>
      <c r="V112" s="1"/>
      <c r="W112" s="1"/>
      <c r="X112" s="1"/>
      <c r="Y112" s="315"/>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75">
        <v>127</v>
      </c>
      <c r="BA112" s="576">
        <v>1350</v>
      </c>
      <c r="BB112" s="232">
        <f t="shared" si="52"/>
        <v>0</v>
      </c>
      <c r="BC112" s="232">
        <f t="shared" si="53"/>
        <v>0</v>
      </c>
      <c r="BE112" s="129"/>
      <c r="BF112" s="6">
        <f t="shared" si="50"/>
        <v>0</v>
      </c>
      <c r="BG112" s="129"/>
      <c r="BH112" s="6">
        <f t="shared" si="43"/>
        <v>0</v>
      </c>
      <c r="BI112" s="359"/>
      <c r="BJ112" s="6">
        <f t="shared" si="44"/>
        <v>0</v>
      </c>
      <c r="BK112" s="129"/>
      <c r="BM112" s="359"/>
      <c r="BN112" s="6">
        <f t="shared" si="45"/>
        <v>0</v>
      </c>
      <c r="BO112" s="129"/>
      <c r="BP112" s="6">
        <f t="shared" si="46"/>
        <v>0</v>
      </c>
      <c r="BQ112" s="129"/>
      <c r="BR112" s="6">
        <f t="shared" si="47"/>
        <v>0</v>
      </c>
      <c r="BU112" s="415">
        <f t="shared" si="48"/>
        <v>0</v>
      </c>
      <c r="BV112" s="421">
        <f t="shared" si="40"/>
        <v>0</v>
      </c>
      <c r="BW112" s="420">
        <f t="shared" si="33"/>
        <v>0</v>
      </c>
      <c r="BX112" s="420"/>
      <c r="BY112" s="21">
        <f t="shared" si="49"/>
        <v>9033</v>
      </c>
    </row>
    <row r="113" spans="1:77" ht="15.75" customHeight="1" x14ac:dyDescent="0.2">
      <c r="A113" s="21" t="s">
        <v>1164</v>
      </c>
      <c r="B113" s="1" t="s">
        <v>237</v>
      </c>
      <c r="C113" s="1" t="s">
        <v>3</v>
      </c>
      <c r="D113" s="1">
        <v>18</v>
      </c>
      <c r="E113" s="2" t="s">
        <v>1165</v>
      </c>
      <c r="F113" s="589" t="s">
        <v>1125</v>
      </c>
      <c r="G113" s="1">
        <v>0</v>
      </c>
      <c r="H113" s="648"/>
      <c r="I113" s="449"/>
      <c r="J113" s="452"/>
      <c r="K113" s="324" t="str">
        <f t="shared" si="51"/>
        <v>CVR1847</v>
      </c>
      <c r="L113" s="1"/>
      <c r="M113" s="1"/>
      <c r="N113" s="1"/>
      <c r="O113" s="1"/>
      <c r="P113" s="1"/>
      <c r="Q113" s="1"/>
      <c r="R113" s="1"/>
      <c r="S113" s="1"/>
      <c r="T113" s="1"/>
      <c r="U113" s="1"/>
      <c r="V113" s="1"/>
      <c r="W113" s="1"/>
      <c r="X113" s="1"/>
      <c r="Y113" s="315"/>
      <c r="Z113" s="1"/>
      <c r="AA113" s="1"/>
      <c r="AB113" s="1"/>
      <c r="AC113" s="1"/>
      <c r="AD113" s="1"/>
      <c r="AE113" s="1"/>
      <c r="AF113" s="1"/>
      <c r="AG113" s="1"/>
      <c r="AH113" s="1"/>
      <c r="AI113" s="1"/>
      <c r="AJ113" s="1"/>
      <c r="AK113" s="1"/>
      <c r="AL113" s="1"/>
      <c r="AM113" s="1"/>
      <c r="AN113" s="1"/>
      <c r="AO113" s="1"/>
      <c r="AP113" s="113"/>
      <c r="AR113" s="1"/>
      <c r="AS113" s="1"/>
      <c r="AT113" s="1"/>
      <c r="AU113" s="1"/>
      <c r="AV113" s="1"/>
      <c r="AW113" s="1"/>
      <c r="AX113" s="1"/>
      <c r="AY113" s="1"/>
      <c r="AZ113" s="75"/>
      <c r="BA113" s="576">
        <v>868</v>
      </c>
      <c r="BB113" s="232">
        <f t="shared" si="52"/>
        <v>0</v>
      </c>
      <c r="BC113" s="232">
        <f t="shared" si="53"/>
        <v>0</v>
      </c>
      <c r="BE113" s="129"/>
      <c r="BF113" s="6">
        <f t="shared" si="50"/>
        <v>0</v>
      </c>
      <c r="BG113" s="129"/>
      <c r="BH113" s="6">
        <f t="shared" si="43"/>
        <v>0</v>
      </c>
      <c r="BI113" s="359"/>
      <c r="BJ113" s="6">
        <f t="shared" si="44"/>
        <v>0</v>
      </c>
      <c r="BK113" s="129"/>
      <c r="BM113" s="363"/>
      <c r="BN113" s="6">
        <f t="shared" si="45"/>
        <v>0</v>
      </c>
      <c r="BO113" s="129"/>
      <c r="BP113" s="6">
        <f t="shared" si="46"/>
        <v>0</v>
      </c>
      <c r="BQ113" s="129"/>
      <c r="BR113" s="6">
        <f t="shared" si="47"/>
        <v>0</v>
      </c>
      <c r="BU113" s="415">
        <f t="shared" si="48"/>
        <v>0</v>
      </c>
      <c r="BV113" s="421">
        <f t="shared" si="40"/>
        <v>0</v>
      </c>
      <c r="BW113" s="420">
        <f t="shared" si="33"/>
        <v>0</v>
      </c>
      <c r="BX113" s="420"/>
      <c r="BY113" s="21" t="str">
        <f t="shared" si="49"/>
        <v>CVR1847</v>
      </c>
    </row>
    <row r="114" spans="1:77" ht="15.75" customHeight="1" x14ac:dyDescent="0.2">
      <c r="A114" s="340" t="s">
        <v>1104</v>
      </c>
      <c r="B114" s="1" t="s">
        <v>1101</v>
      </c>
      <c r="C114" s="1" t="s">
        <v>3</v>
      </c>
      <c r="D114" s="1">
        <v>18</v>
      </c>
      <c r="E114" s="2" t="s">
        <v>4</v>
      </c>
      <c r="F114" s="589" t="s">
        <v>1125</v>
      </c>
      <c r="G114" s="1">
        <v>13</v>
      </c>
      <c r="H114" s="648"/>
      <c r="I114" s="449"/>
      <c r="J114" s="452"/>
      <c r="K114" s="52" t="str">
        <f t="shared" si="51"/>
        <v>1140EC</v>
      </c>
      <c r="L114" s="9" t="s">
        <v>1315</v>
      </c>
      <c r="M114" s="9" t="s">
        <v>1316</v>
      </c>
      <c r="O114" s="9"/>
      <c r="P114" s="9"/>
      <c r="Q114" s="1"/>
      <c r="S114" s="1"/>
      <c r="T114" s="1"/>
      <c r="U114" s="1"/>
      <c r="V114" s="1"/>
      <c r="W114" s="1"/>
      <c r="X114" s="1"/>
      <c r="Y114" s="315"/>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75"/>
      <c r="BA114" s="576">
        <v>606</v>
      </c>
      <c r="BB114" s="232">
        <f t="shared" si="52"/>
        <v>7878</v>
      </c>
      <c r="BC114" s="232">
        <f t="shared" si="53"/>
        <v>5160.09</v>
      </c>
      <c r="BE114" s="129"/>
      <c r="BF114" s="6">
        <f t="shared" si="50"/>
        <v>0</v>
      </c>
      <c r="BG114" s="129"/>
      <c r="BH114" s="6">
        <f t="shared" si="43"/>
        <v>0</v>
      </c>
      <c r="BI114" s="359">
        <v>10</v>
      </c>
      <c r="BJ114" s="6">
        <f t="shared" si="44"/>
        <v>0</v>
      </c>
      <c r="BK114" s="129"/>
      <c r="BM114" s="359"/>
      <c r="BN114" s="6">
        <f t="shared" si="45"/>
        <v>0</v>
      </c>
      <c r="BO114" s="129"/>
      <c r="BP114" s="6">
        <f t="shared" si="46"/>
        <v>0</v>
      </c>
      <c r="BQ114" s="129"/>
      <c r="BR114" s="6">
        <f t="shared" si="47"/>
        <v>0</v>
      </c>
      <c r="BS114" s="8">
        <v>37</v>
      </c>
      <c r="BT114" s="8">
        <v>37</v>
      </c>
      <c r="BU114" s="415">
        <f t="shared" si="48"/>
        <v>3.0833333333333335</v>
      </c>
      <c r="BV114" s="421">
        <f t="shared" si="40"/>
        <v>4.2162162162162158</v>
      </c>
      <c r="BW114" s="420">
        <f t="shared" si="33"/>
        <v>7.4594594594594588</v>
      </c>
      <c r="BX114" s="420"/>
      <c r="BY114" s="21" t="str">
        <f t="shared" si="49"/>
        <v>1140EC</v>
      </c>
    </row>
    <row r="115" spans="1:77" ht="15.75" customHeight="1" x14ac:dyDescent="0.2">
      <c r="A115" s="340" t="s">
        <v>1105</v>
      </c>
      <c r="B115" s="1" t="s">
        <v>1101</v>
      </c>
      <c r="C115" s="1" t="s">
        <v>3</v>
      </c>
      <c r="D115" s="1">
        <v>18</v>
      </c>
      <c r="E115" s="2" t="s">
        <v>5</v>
      </c>
      <c r="F115" s="589" t="s">
        <v>1125</v>
      </c>
      <c r="G115" s="1">
        <v>20</v>
      </c>
      <c r="H115" s="648"/>
      <c r="I115" s="449"/>
      <c r="J115" s="452"/>
      <c r="K115" s="52" t="str">
        <f t="shared" si="51"/>
        <v>1144EC</v>
      </c>
      <c r="L115" s="1" t="s">
        <v>1330</v>
      </c>
      <c r="M115" s="1"/>
      <c r="N115" s="1"/>
      <c r="O115" s="1"/>
      <c r="P115" s="1"/>
      <c r="Q115" s="1"/>
      <c r="R115" s="1"/>
      <c r="S115" s="1"/>
      <c r="T115" s="1"/>
      <c r="U115" s="1"/>
      <c r="V115" s="1"/>
      <c r="W115" s="1"/>
      <c r="X115" s="1"/>
      <c r="Y115" s="315"/>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75"/>
      <c r="BA115" s="576">
        <v>606</v>
      </c>
      <c r="BB115" s="232">
        <f t="shared" si="52"/>
        <v>12120</v>
      </c>
      <c r="BC115" s="232">
        <f t="shared" si="53"/>
        <v>7938.6</v>
      </c>
      <c r="BE115" s="129"/>
      <c r="BF115" s="6">
        <f t="shared" si="50"/>
        <v>0</v>
      </c>
      <c r="BG115" s="129"/>
      <c r="BH115" s="6">
        <f t="shared" si="43"/>
        <v>0</v>
      </c>
      <c r="BI115" s="359"/>
      <c r="BJ115" s="6">
        <f t="shared" si="44"/>
        <v>0</v>
      </c>
      <c r="BK115" s="129"/>
      <c r="BM115" s="359"/>
      <c r="BN115" s="6">
        <f t="shared" si="45"/>
        <v>0</v>
      </c>
      <c r="BO115" s="129"/>
      <c r="BP115" s="6">
        <f t="shared" si="46"/>
        <v>0</v>
      </c>
      <c r="BQ115" s="129"/>
      <c r="BR115" s="6">
        <f t="shared" si="47"/>
        <v>0</v>
      </c>
      <c r="BU115" s="415">
        <f t="shared" si="48"/>
        <v>0</v>
      </c>
      <c r="BV115" s="421">
        <f t="shared" si="40"/>
        <v>0</v>
      </c>
      <c r="BW115" s="420">
        <f t="shared" si="33"/>
        <v>0</v>
      </c>
      <c r="BX115" s="420"/>
      <c r="BY115" s="21" t="str">
        <f t="shared" si="49"/>
        <v>1144EC</v>
      </c>
    </row>
    <row r="116" spans="1:77" ht="15.75" customHeight="1" thickBot="1" x14ac:dyDescent="0.25">
      <c r="A116" s="340" t="s">
        <v>1106</v>
      </c>
      <c r="B116" s="1" t="s">
        <v>1101</v>
      </c>
      <c r="C116" s="1" t="s">
        <v>3</v>
      </c>
      <c r="D116" s="1">
        <v>18</v>
      </c>
      <c r="E116" s="2" t="s">
        <v>6</v>
      </c>
      <c r="F116" s="589" t="s">
        <v>1125</v>
      </c>
      <c r="G116" s="1">
        <v>25</v>
      </c>
      <c r="H116" s="648"/>
      <c r="I116" s="449"/>
      <c r="J116" s="452"/>
      <c r="K116" s="52" t="str">
        <f t="shared" si="51"/>
        <v>1147EC</v>
      </c>
      <c r="L116" s="1" t="s">
        <v>1275</v>
      </c>
      <c r="M116" s="1" t="s">
        <v>1392</v>
      </c>
      <c r="N116" s="1"/>
      <c r="O116" s="1"/>
      <c r="P116" s="1"/>
      <c r="Q116" s="1"/>
      <c r="R116" s="1"/>
      <c r="S116" s="1"/>
      <c r="T116" s="1"/>
      <c r="U116" s="1"/>
      <c r="V116" s="1"/>
      <c r="W116" s="1"/>
      <c r="X116" s="1"/>
      <c r="Y116" s="315"/>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75"/>
      <c r="BA116" s="576">
        <v>606</v>
      </c>
      <c r="BB116" s="232">
        <f t="shared" si="52"/>
        <v>15150</v>
      </c>
      <c r="BC116" s="232">
        <f t="shared" si="53"/>
        <v>9923.25</v>
      </c>
      <c r="BE116" s="129"/>
      <c r="BF116" s="6">
        <f t="shared" si="50"/>
        <v>0</v>
      </c>
      <c r="BG116" s="129"/>
      <c r="BH116" s="6">
        <f t="shared" si="43"/>
        <v>0</v>
      </c>
      <c r="BI116" s="359"/>
      <c r="BJ116" s="6">
        <f t="shared" si="44"/>
        <v>0</v>
      </c>
      <c r="BK116" s="129"/>
      <c r="BM116" s="359"/>
      <c r="BN116" s="6">
        <f t="shared" si="45"/>
        <v>0</v>
      </c>
      <c r="BO116" s="129"/>
      <c r="BP116" s="6">
        <f t="shared" si="46"/>
        <v>0</v>
      </c>
      <c r="BQ116" s="129"/>
      <c r="BR116" s="6">
        <f t="shared" si="47"/>
        <v>0</v>
      </c>
      <c r="BU116" s="415">
        <f t="shared" si="48"/>
        <v>0</v>
      </c>
      <c r="BV116" s="421">
        <f t="shared" si="40"/>
        <v>0</v>
      </c>
      <c r="BW116" s="420">
        <f t="shared" si="33"/>
        <v>0</v>
      </c>
      <c r="BX116" s="420"/>
      <c r="BY116" s="21" t="str">
        <f t="shared" si="49"/>
        <v>1147EC</v>
      </c>
    </row>
    <row r="117" spans="1:77" ht="15" customHeight="1" x14ac:dyDescent="0.2">
      <c r="A117" s="240">
        <v>1677</v>
      </c>
      <c r="B117" s="1" t="s">
        <v>238</v>
      </c>
      <c r="C117" s="1" t="s">
        <v>7</v>
      </c>
      <c r="D117" s="1">
        <v>16</v>
      </c>
      <c r="E117" s="2" t="s">
        <v>4</v>
      </c>
      <c r="F117" s="589" t="s">
        <v>1125</v>
      </c>
      <c r="G117" s="1">
        <v>14</v>
      </c>
      <c r="H117" s="648"/>
      <c r="I117" s="449"/>
      <c r="J117" s="554"/>
      <c r="K117" s="324">
        <f t="shared" si="51"/>
        <v>1677</v>
      </c>
      <c r="L117" s="1" t="s">
        <v>1217</v>
      </c>
      <c r="M117" s="1"/>
      <c r="N117" s="1"/>
      <c r="O117" s="1"/>
      <c r="P117" s="1"/>
      <c r="Q117" s="1"/>
      <c r="R117" s="1"/>
      <c r="S117" s="1"/>
      <c r="T117" s="1"/>
      <c r="U117" s="1"/>
      <c r="V117" s="1"/>
      <c r="W117" s="1"/>
      <c r="X117" s="1"/>
      <c r="Y117" s="315"/>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75">
        <v>119</v>
      </c>
      <c r="BA117" s="576">
        <v>1030</v>
      </c>
      <c r="BB117" s="232">
        <f t="shared" si="52"/>
        <v>14420</v>
      </c>
      <c r="BC117" s="232">
        <f t="shared" si="53"/>
        <v>9445.1</v>
      </c>
      <c r="BE117" s="129"/>
      <c r="BF117" s="6">
        <f t="shared" si="50"/>
        <v>0</v>
      </c>
      <c r="BG117" s="129"/>
      <c r="BH117" s="6">
        <f t="shared" si="43"/>
        <v>0</v>
      </c>
      <c r="BI117" s="359"/>
      <c r="BJ117" s="6">
        <f t="shared" si="44"/>
        <v>0</v>
      </c>
      <c r="BK117" s="129"/>
      <c r="BM117" s="359"/>
      <c r="BN117" s="6">
        <f t="shared" si="45"/>
        <v>0</v>
      </c>
      <c r="BO117" s="129"/>
      <c r="BP117" s="6">
        <f t="shared" si="46"/>
        <v>0</v>
      </c>
      <c r="BQ117" s="129"/>
      <c r="BR117" s="6">
        <f t="shared" si="47"/>
        <v>0</v>
      </c>
      <c r="BS117" s="8">
        <v>3</v>
      </c>
      <c r="BT117" s="8">
        <v>3</v>
      </c>
      <c r="BU117" s="415">
        <f t="shared" si="48"/>
        <v>0.25</v>
      </c>
      <c r="BV117" s="421">
        <f t="shared" si="40"/>
        <v>56</v>
      </c>
      <c r="BW117" s="420">
        <f t="shared" si="33"/>
        <v>56</v>
      </c>
      <c r="BX117" s="420"/>
      <c r="BY117" s="21">
        <f t="shared" si="49"/>
        <v>1677</v>
      </c>
    </row>
    <row r="118" spans="1:77" ht="15.75" customHeight="1" x14ac:dyDescent="0.2">
      <c r="A118" s="21">
        <v>1821</v>
      </c>
      <c r="B118" s="1" t="s">
        <v>237</v>
      </c>
      <c r="C118" s="1" t="s">
        <v>7</v>
      </c>
      <c r="D118" s="1">
        <v>18</v>
      </c>
      <c r="E118" s="2" t="s">
        <v>4</v>
      </c>
      <c r="F118" s="589" t="s">
        <v>1125</v>
      </c>
      <c r="G118" s="1">
        <v>1</v>
      </c>
      <c r="H118" s="648"/>
      <c r="I118" s="641"/>
      <c r="J118" s="452"/>
      <c r="K118" s="324">
        <f t="shared" si="51"/>
        <v>1821</v>
      </c>
      <c r="L118" s="9" t="s">
        <v>1534</v>
      </c>
      <c r="N118" s="113"/>
      <c r="O118" s="1"/>
      <c r="P118" s="1"/>
      <c r="Q118" s="1"/>
      <c r="R118" s="1"/>
      <c r="S118" s="1"/>
      <c r="T118" s="1"/>
      <c r="U118" s="1"/>
      <c r="V118" s="1"/>
      <c r="W118" s="1"/>
      <c r="X118" s="1"/>
      <c r="Y118" s="315"/>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75">
        <v>119</v>
      </c>
      <c r="BA118" s="576">
        <v>744</v>
      </c>
      <c r="BB118" s="232">
        <f t="shared" si="52"/>
        <v>744</v>
      </c>
      <c r="BC118" s="232">
        <f t="shared" si="53"/>
        <v>487.32</v>
      </c>
      <c r="BE118" s="129"/>
      <c r="BF118" s="6">
        <f t="shared" si="50"/>
        <v>0</v>
      </c>
      <c r="BG118" s="129">
        <v>5</v>
      </c>
      <c r="BH118" s="6">
        <f t="shared" si="43"/>
        <v>595</v>
      </c>
      <c r="BI118" s="359"/>
      <c r="BJ118" s="6">
        <f t="shared" si="44"/>
        <v>0</v>
      </c>
      <c r="BK118" s="129"/>
      <c r="BM118" s="359"/>
      <c r="BN118" s="6">
        <f t="shared" si="45"/>
        <v>0</v>
      </c>
      <c r="BO118" s="129"/>
      <c r="BP118" s="6">
        <f t="shared" si="46"/>
        <v>0</v>
      </c>
      <c r="BQ118" s="698"/>
      <c r="BR118" s="6">
        <f t="shared" si="47"/>
        <v>0</v>
      </c>
      <c r="BS118" s="8">
        <v>9</v>
      </c>
      <c r="BT118" s="8">
        <v>13</v>
      </c>
      <c r="BU118" s="415">
        <f t="shared" si="48"/>
        <v>1.0833333333333333</v>
      </c>
      <c r="BV118" s="421">
        <f>IF(OR(BT118=0),0,((G118-J118)/BU118))</f>
        <v>0.92307692307692313</v>
      </c>
      <c r="BW118" s="420">
        <f t="shared" si="33"/>
        <v>5.5384615384615392</v>
      </c>
      <c r="BX118" s="420"/>
      <c r="BY118" s="21">
        <f t="shared" si="49"/>
        <v>1821</v>
      </c>
    </row>
    <row r="119" spans="1:77" ht="15.75" customHeight="1" x14ac:dyDescent="0.2">
      <c r="A119" s="21">
        <v>2048</v>
      </c>
      <c r="B119" s="1" t="s">
        <v>237</v>
      </c>
      <c r="C119" s="1" t="s">
        <v>7</v>
      </c>
      <c r="D119" s="1">
        <v>18</v>
      </c>
      <c r="E119" s="2" t="s">
        <v>4</v>
      </c>
      <c r="F119" s="589" t="s">
        <v>1125</v>
      </c>
      <c r="G119" s="1">
        <v>0</v>
      </c>
      <c r="H119" s="648"/>
      <c r="I119" s="449"/>
      <c r="J119" s="452"/>
      <c r="K119" s="324">
        <f t="shared" si="51"/>
        <v>2048</v>
      </c>
      <c r="L119" s="1"/>
      <c r="M119" s="1"/>
      <c r="N119" s="1"/>
      <c r="O119" s="1"/>
      <c r="P119" s="1"/>
      <c r="Q119" s="1"/>
      <c r="R119" s="1"/>
      <c r="S119" s="1"/>
      <c r="T119" s="1"/>
      <c r="U119" s="1"/>
      <c r="V119" s="1"/>
      <c r="W119" s="1"/>
      <c r="X119" s="1"/>
      <c r="Y119" s="315"/>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75">
        <v>119</v>
      </c>
      <c r="BA119" s="576">
        <v>744</v>
      </c>
      <c r="BB119" s="232">
        <f t="shared" si="52"/>
        <v>0</v>
      </c>
      <c r="BC119" s="232">
        <f t="shared" si="53"/>
        <v>0</v>
      </c>
      <c r="BE119" s="129"/>
      <c r="BF119" s="6">
        <f t="shared" si="50"/>
        <v>0</v>
      </c>
      <c r="BG119" s="129"/>
      <c r="BH119" s="6">
        <f t="shared" si="43"/>
        <v>0</v>
      </c>
      <c r="BI119" s="359"/>
      <c r="BJ119" s="6">
        <f t="shared" si="44"/>
        <v>0</v>
      </c>
      <c r="BK119" s="129"/>
      <c r="BM119" s="359"/>
      <c r="BN119" s="6">
        <f t="shared" si="45"/>
        <v>0</v>
      </c>
      <c r="BO119" s="129"/>
      <c r="BP119" s="6">
        <f t="shared" si="46"/>
        <v>0</v>
      </c>
      <c r="BQ119" s="129"/>
      <c r="BR119" s="6">
        <f t="shared" si="47"/>
        <v>0</v>
      </c>
      <c r="BU119" s="415">
        <f t="shared" si="48"/>
        <v>0</v>
      </c>
      <c r="BV119" s="421">
        <f t="shared" ref="BV119:BV146" si="54">IF(OR(BT119=0),0,((G119-I119)/BU119))</f>
        <v>0</v>
      </c>
      <c r="BW119" s="420">
        <f t="shared" si="33"/>
        <v>0</v>
      </c>
      <c r="BX119" s="420"/>
      <c r="BY119" s="21">
        <f t="shared" si="49"/>
        <v>2048</v>
      </c>
    </row>
    <row r="120" spans="1:77" ht="15.75" customHeight="1" x14ac:dyDescent="0.2">
      <c r="A120" s="240">
        <v>1678</v>
      </c>
      <c r="B120" s="1" t="s">
        <v>238</v>
      </c>
      <c r="C120" s="1" t="s">
        <v>7</v>
      </c>
      <c r="D120" s="1">
        <v>16</v>
      </c>
      <c r="E120" s="2" t="s">
        <v>5</v>
      </c>
      <c r="F120" s="589" t="s">
        <v>1125</v>
      </c>
      <c r="G120" s="1">
        <v>7</v>
      </c>
      <c r="H120" s="648"/>
      <c r="I120" s="449"/>
      <c r="J120" s="452"/>
      <c r="K120" s="324">
        <f t="shared" si="51"/>
        <v>1678</v>
      </c>
      <c r="L120" s="1" t="s">
        <v>864</v>
      </c>
      <c r="M120" s="1"/>
      <c r="N120" s="1"/>
      <c r="O120" s="1"/>
      <c r="P120" s="1"/>
      <c r="Q120" s="1"/>
      <c r="R120" s="1"/>
      <c r="S120" s="1"/>
      <c r="T120" s="1"/>
      <c r="U120" s="1"/>
      <c r="V120" s="1"/>
      <c r="W120" s="1"/>
      <c r="X120" s="1"/>
      <c r="Y120" s="315"/>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75">
        <v>119</v>
      </c>
      <c r="BA120" s="576">
        <v>1030</v>
      </c>
      <c r="BB120" s="232">
        <f t="shared" si="52"/>
        <v>7210</v>
      </c>
      <c r="BC120" s="232">
        <f t="shared" si="53"/>
        <v>4722.55</v>
      </c>
      <c r="BE120" s="129"/>
      <c r="BF120" s="6">
        <f t="shared" si="50"/>
        <v>0</v>
      </c>
      <c r="BG120" s="129"/>
      <c r="BH120" s="6">
        <f t="shared" si="43"/>
        <v>0</v>
      </c>
      <c r="BI120" s="359"/>
      <c r="BJ120" s="6">
        <f t="shared" si="44"/>
        <v>0</v>
      </c>
      <c r="BK120" s="129"/>
      <c r="BM120" s="359"/>
      <c r="BN120" s="6">
        <f t="shared" si="45"/>
        <v>0</v>
      </c>
      <c r="BO120" s="129"/>
      <c r="BP120" s="6">
        <f t="shared" si="46"/>
        <v>0</v>
      </c>
      <c r="BQ120" s="129"/>
      <c r="BR120" s="6">
        <f t="shared" si="47"/>
        <v>0</v>
      </c>
      <c r="BU120" s="415">
        <f t="shared" si="48"/>
        <v>0</v>
      </c>
      <c r="BV120" s="421">
        <f t="shared" si="54"/>
        <v>0</v>
      </c>
      <c r="BW120" s="420">
        <f t="shared" si="33"/>
        <v>0</v>
      </c>
      <c r="BX120" s="420"/>
      <c r="BY120" s="21">
        <f t="shared" si="49"/>
        <v>1678</v>
      </c>
    </row>
    <row r="121" spans="1:77" ht="15.75" customHeight="1" x14ac:dyDescent="0.2">
      <c r="A121" s="240">
        <v>1814</v>
      </c>
      <c r="B121" s="1" t="s">
        <v>237</v>
      </c>
      <c r="C121" s="1" t="s">
        <v>7</v>
      </c>
      <c r="D121" s="1">
        <v>18</v>
      </c>
      <c r="E121" s="2" t="s">
        <v>5</v>
      </c>
      <c r="F121" s="589" t="s">
        <v>1125</v>
      </c>
      <c r="G121" s="1">
        <v>2</v>
      </c>
      <c r="H121" s="648"/>
      <c r="I121" s="449"/>
      <c r="J121" s="452"/>
      <c r="K121" s="324">
        <f t="shared" si="51"/>
        <v>1814</v>
      </c>
      <c r="L121" s="1" t="s">
        <v>1327</v>
      </c>
      <c r="M121" s="1"/>
      <c r="N121" s="113"/>
      <c r="O121" s="1"/>
      <c r="P121" s="1"/>
      <c r="Q121" s="1"/>
      <c r="R121" s="1"/>
      <c r="S121" s="1"/>
      <c r="T121" s="1"/>
      <c r="U121" s="1"/>
      <c r="V121" s="1"/>
      <c r="W121" s="1"/>
      <c r="X121" s="1"/>
      <c r="Y121" s="315"/>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75">
        <v>119</v>
      </c>
      <c r="BA121" s="576">
        <v>744</v>
      </c>
      <c r="BB121" s="232">
        <f t="shared" si="52"/>
        <v>1488</v>
      </c>
      <c r="BC121" s="232">
        <f t="shared" si="53"/>
        <v>974.64</v>
      </c>
      <c r="BE121" s="129"/>
      <c r="BF121" s="6">
        <f t="shared" si="50"/>
        <v>0</v>
      </c>
      <c r="BG121" s="129"/>
      <c r="BH121" s="6">
        <f t="shared" si="43"/>
        <v>0</v>
      </c>
      <c r="BI121" s="359"/>
      <c r="BJ121" s="6">
        <f t="shared" si="44"/>
        <v>0</v>
      </c>
      <c r="BK121" s="129"/>
      <c r="BM121" s="359"/>
      <c r="BN121" s="6">
        <f t="shared" si="45"/>
        <v>0</v>
      </c>
      <c r="BO121" s="129"/>
      <c r="BP121" s="6">
        <f t="shared" si="46"/>
        <v>0</v>
      </c>
      <c r="BQ121" s="698"/>
      <c r="BR121" s="6">
        <f t="shared" si="47"/>
        <v>0</v>
      </c>
      <c r="BS121" s="8">
        <v>6</v>
      </c>
      <c r="BT121" s="8">
        <v>8</v>
      </c>
      <c r="BU121" s="415">
        <f t="shared" si="48"/>
        <v>0.66666666666666663</v>
      </c>
      <c r="BV121" s="421">
        <f t="shared" si="54"/>
        <v>3</v>
      </c>
      <c r="BW121" s="420">
        <f t="shared" si="33"/>
        <v>3</v>
      </c>
      <c r="BX121" s="420"/>
      <c r="BY121" s="21">
        <f t="shared" si="49"/>
        <v>1814</v>
      </c>
    </row>
    <row r="122" spans="1:77" ht="15.75" customHeight="1" x14ac:dyDescent="0.2">
      <c r="A122" s="240">
        <v>1679</v>
      </c>
      <c r="B122" s="1" t="s">
        <v>238</v>
      </c>
      <c r="C122" s="1" t="s">
        <v>7</v>
      </c>
      <c r="D122" s="1">
        <v>16</v>
      </c>
      <c r="E122" s="2" t="s">
        <v>6</v>
      </c>
      <c r="F122" s="589" t="s">
        <v>1125</v>
      </c>
      <c r="G122" s="1">
        <v>9</v>
      </c>
      <c r="H122" s="648"/>
      <c r="I122" s="449"/>
      <c r="J122" s="556"/>
      <c r="K122" s="324">
        <f t="shared" si="51"/>
        <v>1679</v>
      </c>
      <c r="L122" s="1" t="s">
        <v>851</v>
      </c>
      <c r="M122" s="9" t="s">
        <v>1333</v>
      </c>
      <c r="N122" s="1"/>
      <c r="O122" s="1"/>
      <c r="P122" s="1"/>
      <c r="Q122" s="1"/>
      <c r="R122" s="1"/>
      <c r="S122" s="1"/>
      <c r="T122" s="1"/>
      <c r="U122" s="1"/>
      <c r="V122" s="1"/>
      <c r="W122" s="1"/>
      <c r="X122" s="1"/>
      <c r="Y122" s="315"/>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75">
        <v>119</v>
      </c>
      <c r="BA122" s="576">
        <v>1030</v>
      </c>
      <c r="BB122" s="232">
        <f t="shared" si="52"/>
        <v>9270</v>
      </c>
      <c r="BC122" s="232">
        <f t="shared" si="53"/>
        <v>6071.85</v>
      </c>
      <c r="BE122" s="129"/>
      <c r="BF122" s="6">
        <f t="shared" si="50"/>
        <v>0</v>
      </c>
      <c r="BG122" s="129"/>
      <c r="BH122" s="6">
        <f t="shared" si="43"/>
        <v>0</v>
      </c>
      <c r="BI122" s="359"/>
      <c r="BJ122" s="6">
        <f t="shared" si="44"/>
        <v>0</v>
      </c>
      <c r="BK122" s="129"/>
      <c r="BM122" s="359"/>
      <c r="BN122" s="6">
        <f t="shared" si="45"/>
        <v>0</v>
      </c>
      <c r="BO122" s="129"/>
      <c r="BP122" s="6">
        <f t="shared" si="46"/>
        <v>0</v>
      </c>
      <c r="BQ122" s="698"/>
      <c r="BR122" s="6">
        <f t="shared" si="47"/>
        <v>0</v>
      </c>
      <c r="BS122" s="8">
        <v>10</v>
      </c>
      <c r="BT122" s="8">
        <v>1</v>
      </c>
      <c r="BU122" s="415">
        <f t="shared" si="48"/>
        <v>8.3333333333333329E-2</v>
      </c>
      <c r="BV122" s="421">
        <f t="shared" si="54"/>
        <v>108</v>
      </c>
      <c r="BW122" s="420">
        <f t="shared" si="33"/>
        <v>108</v>
      </c>
      <c r="BX122" s="420"/>
      <c r="BY122" s="21">
        <f t="shared" si="49"/>
        <v>1679</v>
      </c>
    </row>
    <row r="123" spans="1:77" ht="15.75" customHeight="1" x14ac:dyDescent="0.2">
      <c r="A123" s="21">
        <v>1852</v>
      </c>
      <c r="B123" s="1" t="s">
        <v>237</v>
      </c>
      <c r="C123" s="1" t="s">
        <v>53</v>
      </c>
      <c r="D123" s="1">
        <v>18</v>
      </c>
      <c r="E123" s="2" t="s">
        <v>6</v>
      </c>
      <c r="F123" s="589" t="s">
        <v>1125</v>
      </c>
      <c r="G123" s="1">
        <v>9</v>
      </c>
      <c r="H123" s="651"/>
      <c r="I123" s="449"/>
      <c r="J123" s="452"/>
      <c r="K123" s="324">
        <f t="shared" si="51"/>
        <v>1852</v>
      </c>
      <c r="L123" s="9" t="s">
        <v>1195</v>
      </c>
      <c r="M123" s="9" t="s">
        <v>1048</v>
      </c>
      <c r="N123" s="1"/>
      <c r="O123" s="1"/>
      <c r="P123" s="1"/>
      <c r="Q123" s="1"/>
      <c r="R123" s="1"/>
      <c r="S123" s="1"/>
      <c r="T123" s="1"/>
      <c r="U123" s="1"/>
      <c r="V123" s="1"/>
      <c r="W123" s="1"/>
      <c r="X123" s="315"/>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640"/>
      <c r="BA123" s="576">
        <v>744</v>
      </c>
      <c r="BB123" s="232">
        <f t="shared" si="52"/>
        <v>6696</v>
      </c>
      <c r="BC123" s="232">
        <f t="shared" si="53"/>
        <v>4385.88</v>
      </c>
      <c r="BE123" s="129"/>
      <c r="BF123" s="6" t="e">
        <f>BE123*#REF!</f>
        <v>#REF!</v>
      </c>
      <c r="BG123" s="129"/>
      <c r="BH123" s="6" t="e">
        <f>BG123*#REF!</f>
        <v>#REF!</v>
      </c>
      <c r="BI123" s="359"/>
      <c r="BJ123" s="6">
        <v>0</v>
      </c>
      <c r="BK123" s="129"/>
      <c r="BM123" s="359"/>
      <c r="BN123" s="6" t="e">
        <f>BM123*#REF!</f>
        <v>#REF!</v>
      </c>
      <c r="BO123" s="129"/>
      <c r="BQ123" s="698"/>
      <c r="BR123" s="6">
        <f t="shared" si="47"/>
        <v>0</v>
      </c>
      <c r="BS123" s="8">
        <v>27</v>
      </c>
      <c r="BT123" s="8">
        <v>32</v>
      </c>
      <c r="BU123" s="415">
        <f t="shared" si="48"/>
        <v>2.6666666666666665</v>
      </c>
      <c r="BV123" s="421">
        <f t="shared" si="54"/>
        <v>3.375</v>
      </c>
      <c r="BW123" s="420">
        <f t="shared" si="33"/>
        <v>3.375</v>
      </c>
      <c r="BX123" s="420"/>
      <c r="BY123" s="21">
        <f t="shared" si="49"/>
        <v>1852</v>
      </c>
    </row>
    <row r="124" spans="1:77" ht="15.75" customHeight="1" x14ac:dyDescent="0.2">
      <c r="A124" s="21">
        <v>2052</v>
      </c>
      <c r="B124" s="1" t="s">
        <v>237</v>
      </c>
      <c r="C124" s="1" t="s">
        <v>53</v>
      </c>
      <c r="D124" s="1">
        <v>18</v>
      </c>
      <c r="E124" s="2" t="s">
        <v>6</v>
      </c>
      <c r="F124" s="589" t="s">
        <v>1125</v>
      </c>
      <c r="G124" s="1">
        <v>4</v>
      </c>
      <c r="H124" s="648"/>
      <c r="I124" s="449"/>
      <c r="J124" s="452"/>
      <c r="K124" s="324">
        <f t="shared" si="51"/>
        <v>2052</v>
      </c>
      <c r="L124" s="1" t="s">
        <v>1283</v>
      </c>
      <c r="M124" s="1"/>
      <c r="N124" s="1"/>
      <c r="O124" s="625"/>
      <c r="P124" s="1"/>
      <c r="Q124" s="1"/>
      <c r="R124" s="1"/>
      <c r="S124" s="1"/>
      <c r="T124" s="1"/>
      <c r="U124" s="1"/>
      <c r="V124" s="1"/>
      <c r="W124" s="1"/>
      <c r="X124" s="1"/>
      <c r="Y124" s="315"/>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75">
        <v>119</v>
      </c>
      <c r="BA124" s="576">
        <v>744</v>
      </c>
      <c r="BB124" s="232">
        <f t="shared" si="52"/>
        <v>2976</v>
      </c>
      <c r="BC124" s="232">
        <f t="shared" si="53"/>
        <v>1949.28</v>
      </c>
      <c r="BE124" s="129"/>
      <c r="BF124" s="6">
        <f t="shared" ref="BF124:BF162" si="55">BE124*AZ124</f>
        <v>0</v>
      </c>
      <c r="BG124" s="129"/>
      <c r="BH124" s="6">
        <f t="shared" ref="BH124:BH146" si="56">BG124*AZ124</f>
        <v>0</v>
      </c>
      <c r="BI124" s="359"/>
      <c r="BJ124" s="6">
        <f t="shared" ref="BJ124:BJ146" si="57">BI124*AZ124</f>
        <v>0</v>
      </c>
      <c r="BK124" s="129"/>
      <c r="BM124" s="359"/>
      <c r="BN124" s="6">
        <f t="shared" ref="BN124:BN146" si="58">BM124*AZ124</f>
        <v>0</v>
      </c>
      <c r="BO124" s="129"/>
      <c r="BP124" s="6">
        <f t="shared" ref="BP124:BP146" si="59">BO124*AZ124</f>
        <v>0</v>
      </c>
      <c r="BQ124" s="129"/>
      <c r="BR124" s="6">
        <f t="shared" si="47"/>
        <v>0</v>
      </c>
      <c r="BU124" s="415">
        <f t="shared" si="48"/>
        <v>0</v>
      </c>
      <c r="BV124" s="421">
        <f t="shared" si="54"/>
        <v>0</v>
      </c>
      <c r="BW124" s="420">
        <f t="shared" si="33"/>
        <v>0</v>
      </c>
      <c r="BX124" s="420"/>
      <c r="BY124" s="21">
        <f t="shared" si="49"/>
        <v>2052</v>
      </c>
    </row>
    <row r="125" spans="1:77" ht="15.75" customHeight="1" x14ac:dyDescent="0.2">
      <c r="A125" s="240">
        <v>1649</v>
      </c>
      <c r="B125" s="1" t="s">
        <v>238</v>
      </c>
      <c r="C125" s="1" t="s">
        <v>53</v>
      </c>
      <c r="D125" s="1">
        <v>16</v>
      </c>
      <c r="E125" s="2" t="s">
        <v>4</v>
      </c>
      <c r="F125" s="589" t="s">
        <v>1125</v>
      </c>
      <c r="G125" s="1">
        <v>6</v>
      </c>
      <c r="H125" s="648"/>
      <c r="I125" s="449"/>
      <c r="J125" s="452"/>
      <c r="K125" s="324">
        <f t="shared" si="51"/>
        <v>1649</v>
      </c>
      <c r="L125" s="1" t="s">
        <v>1274</v>
      </c>
      <c r="M125" s="1"/>
      <c r="N125" s="1"/>
      <c r="O125" s="1"/>
      <c r="P125" s="1"/>
      <c r="Q125" s="1"/>
      <c r="R125" s="1"/>
      <c r="S125" s="1"/>
      <c r="T125" s="1"/>
      <c r="U125" s="1"/>
      <c r="V125" s="1"/>
      <c r="W125" s="1"/>
      <c r="X125" s="1"/>
      <c r="Y125" s="315"/>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75">
        <v>126.5</v>
      </c>
      <c r="BA125" s="576">
        <v>1086</v>
      </c>
      <c r="BB125" s="232">
        <f t="shared" si="52"/>
        <v>6516</v>
      </c>
      <c r="BC125" s="232">
        <f t="shared" si="53"/>
        <v>4267.9800000000005</v>
      </c>
      <c r="BE125" s="129"/>
      <c r="BF125" s="6">
        <f t="shared" si="55"/>
        <v>0</v>
      </c>
      <c r="BG125" s="129"/>
      <c r="BH125" s="6">
        <f t="shared" si="56"/>
        <v>0</v>
      </c>
      <c r="BI125" s="359"/>
      <c r="BJ125" s="6">
        <f t="shared" si="57"/>
        <v>0</v>
      </c>
      <c r="BK125" s="129"/>
      <c r="BM125" s="359"/>
      <c r="BN125" s="6">
        <f t="shared" si="58"/>
        <v>0</v>
      </c>
      <c r="BO125" s="129"/>
      <c r="BP125" s="6">
        <f t="shared" si="59"/>
        <v>0</v>
      </c>
      <c r="BQ125" s="129"/>
      <c r="BR125" s="6">
        <f t="shared" si="47"/>
        <v>0</v>
      </c>
      <c r="BS125" s="8">
        <v>3</v>
      </c>
      <c r="BT125" s="8">
        <v>2</v>
      </c>
      <c r="BU125" s="415">
        <f t="shared" si="48"/>
        <v>0.16666666666666666</v>
      </c>
      <c r="BV125" s="421">
        <f t="shared" si="54"/>
        <v>36</v>
      </c>
      <c r="BW125" s="420">
        <f t="shared" si="33"/>
        <v>36</v>
      </c>
      <c r="BX125" s="420"/>
      <c r="BY125" s="21">
        <f t="shared" si="49"/>
        <v>1649</v>
      </c>
    </row>
    <row r="126" spans="1:77" ht="15.75" customHeight="1" x14ac:dyDescent="0.2">
      <c r="A126" s="21">
        <v>1849</v>
      </c>
      <c r="B126" s="1" t="s">
        <v>237</v>
      </c>
      <c r="C126" s="1" t="s">
        <v>53</v>
      </c>
      <c r="D126" s="1">
        <v>18</v>
      </c>
      <c r="E126" s="2" t="s">
        <v>4</v>
      </c>
      <c r="F126" s="589" t="s">
        <v>1125</v>
      </c>
      <c r="G126" s="1">
        <v>29</v>
      </c>
      <c r="H126" s="693" t="s">
        <v>1522</v>
      </c>
      <c r="I126" s="449"/>
      <c r="J126" s="452"/>
      <c r="K126" s="324">
        <f t="shared" si="51"/>
        <v>1849</v>
      </c>
      <c r="L126" s="9" t="s">
        <v>1324</v>
      </c>
      <c r="M126" s="9" t="s">
        <v>1523</v>
      </c>
      <c r="P126" s="1"/>
      <c r="Q126" s="1"/>
      <c r="R126" s="1"/>
      <c r="S126" s="1"/>
      <c r="T126" s="1"/>
      <c r="U126" s="1"/>
      <c r="V126" s="1"/>
      <c r="W126" s="1"/>
      <c r="X126" s="1"/>
      <c r="Y126" s="315"/>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75">
        <v>119</v>
      </c>
      <c r="BA126" s="576">
        <v>744</v>
      </c>
      <c r="BB126" s="232">
        <f t="shared" si="52"/>
        <v>21576</v>
      </c>
      <c r="BC126" s="232">
        <f t="shared" si="53"/>
        <v>14132.28</v>
      </c>
      <c r="BE126" s="129">
        <v>20</v>
      </c>
      <c r="BF126" s="6">
        <f t="shared" si="55"/>
        <v>2380</v>
      </c>
      <c r="BG126" s="129"/>
      <c r="BH126" s="6">
        <f t="shared" si="56"/>
        <v>0</v>
      </c>
      <c r="BI126" s="359"/>
      <c r="BJ126" s="6">
        <f t="shared" si="57"/>
        <v>0</v>
      </c>
      <c r="BK126" s="129"/>
      <c r="BM126" s="359"/>
      <c r="BN126" s="6">
        <f t="shared" si="58"/>
        <v>0</v>
      </c>
      <c r="BO126" s="129"/>
      <c r="BP126" s="6">
        <f t="shared" si="59"/>
        <v>0</v>
      </c>
      <c r="BQ126" s="129"/>
      <c r="BR126" s="6">
        <f t="shared" si="47"/>
        <v>0</v>
      </c>
      <c r="BS126" s="8">
        <v>86</v>
      </c>
      <c r="BT126" s="8">
        <v>86</v>
      </c>
      <c r="BU126" s="415">
        <f t="shared" si="48"/>
        <v>7.166666666666667</v>
      </c>
      <c r="BV126" s="421">
        <f t="shared" si="54"/>
        <v>4.0465116279069768</v>
      </c>
      <c r="BW126" s="420">
        <f t="shared" si="33"/>
        <v>6.8372093023255811</v>
      </c>
      <c r="BX126" s="420"/>
      <c r="BY126" s="21">
        <f t="shared" si="49"/>
        <v>1849</v>
      </c>
    </row>
    <row r="127" spans="1:77" s="7" customFormat="1" ht="15.75" customHeight="1" x14ac:dyDescent="0.2">
      <c r="A127" s="21">
        <v>2049</v>
      </c>
      <c r="B127" s="1" t="s">
        <v>237</v>
      </c>
      <c r="C127" s="1" t="s">
        <v>53</v>
      </c>
      <c r="D127" s="1">
        <v>18</v>
      </c>
      <c r="E127" s="2" t="s">
        <v>4</v>
      </c>
      <c r="F127" s="589" t="s">
        <v>1125</v>
      </c>
      <c r="G127" s="1">
        <v>0</v>
      </c>
      <c r="H127" s="648"/>
      <c r="I127" s="449"/>
      <c r="J127" s="452"/>
      <c r="K127" s="324">
        <f t="shared" si="51"/>
        <v>2049</v>
      </c>
      <c r="L127" s="1"/>
      <c r="M127" s="2"/>
      <c r="N127" s="1"/>
      <c r="O127" s="1"/>
      <c r="P127" s="1"/>
      <c r="Q127" s="1"/>
      <c r="R127" s="1"/>
      <c r="S127" s="1"/>
      <c r="T127" s="1"/>
      <c r="U127" s="1"/>
      <c r="V127" s="1"/>
      <c r="W127" s="1"/>
      <c r="X127" s="1"/>
      <c r="Y127" s="315"/>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75">
        <v>119</v>
      </c>
      <c r="BA127" s="576">
        <v>744</v>
      </c>
      <c r="BB127" s="232">
        <f t="shared" si="52"/>
        <v>0</v>
      </c>
      <c r="BC127" s="232">
        <f t="shared" si="53"/>
        <v>0</v>
      </c>
      <c r="BD127" s="6"/>
      <c r="BE127" s="129"/>
      <c r="BF127" s="6">
        <f t="shared" si="55"/>
        <v>0</v>
      </c>
      <c r="BG127" s="129"/>
      <c r="BH127" s="6">
        <f t="shared" si="56"/>
        <v>0</v>
      </c>
      <c r="BI127" s="359"/>
      <c r="BJ127" s="6">
        <f t="shared" si="57"/>
        <v>0</v>
      </c>
      <c r="BK127" s="129"/>
      <c r="BL127" s="6"/>
      <c r="BM127" s="359"/>
      <c r="BN127" s="6">
        <f t="shared" si="58"/>
        <v>0</v>
      </c>
      <c r="BO127" s="129"/>
      <c r="BP127" s="6">
        <f t="shared" si="59"/>
        <v>0</v>
      </c>
      <c r="BQ127" s="129"/>
      <c r="BR127" s="6">
        <f t="shared" si="47"/>
        <v>0</v>
      </c>
      <c r="BS127" s="8"/>
      <c r="BT127" s="8"/>
      <c r="BU127" s="415">
        <f t="shared" si="48"/>
        <v>0</v>
      </c>
      <c r="BV127" s="421">
        <f t="shared" si="54"/>
        <v>0</v>
      </c>
      <c r="BW127" s="420">
        <f t="shared" si="33"/>
        <v>0</v>
      </c>
      <c r="BX127" s="420"/>
      <c r="BY127" s="21">
        <f t="shared" si="49"/>
        <v>2049</v>
      </c>
    </row>
    <row r="128" spans="1:77" ht="15" customHeight="1" x14ac:dyDescent="0.2">
      <c r="A128" s="240">
        <v>1650</v>
      </c>
      <c r="B128" s="1" t="s">
        <v>238</v>
      </c>
      <c r="C128" s="1" t="s">
        <v>53</v>
      </c>
      <c r="D128" s="1">
        <v>16</v>
      </c>
      <c r="E128" s="2" t="s">
        <v>5</v>
      </c>
      <c r="F128" s="589" t="s">
        <v>1125</v>
      </c>
      <c r="G128" s="1">
        <v>12</v>
      </c>
      <c r="H128" s="648"/>
      <c r="I128" s="449"/>
      <c r="J128" s="452"/>
      <c r="K128" s="324">
        <f t="shared" si="51"/>
        <v>1650</v>
      </c>
      <c r="L128" s="1" t="s">
        <v>1390</v>
      </c>
      <c r="M128" s="1"/>
      <c r="N128" s="1"/>
      <c r="O128" s="1"/>
      <c r="P128" s="1"/>
      <c r="Q128" s="1"/>
      <c r="R128" s="1"/>
      <c r="S128" s="1"/>
      <c r="T128" s="1"/>
      <c r="U128" s="1"/>
      <c r="V128" s="1"/>
      <c r="W128" s="1"/>
      <c r="X128" s="1"/>
      <c r="Y128" s="315"/>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75">
        <v>119</v>
      </c>
      <c r="BA128" s="576">
        <v>1086</v>
      </c>
      <c r="BB128" s="232">
        <f t="shared" si="52"/>
        <v>13032</v>
      </c>
      <c r="BC128" s="232">
        <f t="shared" si="53"/>
        <v>8535.9600000000009</v>
      </c>
      <c r="BE128" s="129"/>
      <c r="BF128" s="6">
        <f t="shared" si="55"/>
        <v>0</v>
      </c>
      <c r="BG128" s="129"/>
      <c r="BH128" s="6">
        <f t="shared" si="56"/>
        <v>0</v>
      </c>
      <c r="BI128" s="359"/>
      <c r="BJ128" s="6">
        <f t="shared" si="57"/>
        <v>0</v>
      </c>
      <c r="BK128" s="129"/>
      <c r="BM128" s="359"/>
      <c r="BN128" s="6">
        <f t="shared" si="58"/>
        <v>0</v>
      </c>
      <c r="BO128" s="129"/>
      <c r="BP128" s="6">
        <f t="shared" si="59"/>
        <v>0</v>
      </c>
      <c r="BQ128" s="698"/>
      <c r="BR128" s="6">
        <f t="shared" si="47"/>
        <v>0</v>
      </c>
      <c r="BS128" s="8">
        <v>3</v>
      </c>
      <c r="BT128" s="8">
        <v>3</v>
      </c>
      <c r="BU128" s="415">
        <f t="shared" si="48"/>
        <v>0.25</v>
      </c>
      <c r="BV128" s="421">
        <f t="shared" si="54"/>
        <v>48</v>
      </c>
      <c r="BW128" s="420">
        <f t="shared" si="33"/>
        <v>48</v>
      </c>
      <c r="BX128" s="420"/>
      <c r="BY128" s="21">
        <f t="shared" si="49"/>
        <v>1650</v>
      </c>
    </row>
    <row r="129" spans="1:77" ht="16.5" customHeight="1" x14ac:dyDescent="0.2">
      <c r="A129" s="21">
        <v>1850</v>
      </c>
      <c r="B129" s="1" t="s">
        <v>237</v>
      </c>
      <c r="C129" s="1" t="s">
        <v>53</v>
      </c>
      <c r="D129" s="1">
        <v>18</v>
      </c>
      <c r="E129" s="2" t="s">
        <v>5</v>
      </c>
      <c r="F129" s="589" t="s">
        <v>1125</v>
      </c>
      <c r="G129" s="1">
        <v>11</v>
      </c>
      <c r="H129" s="648"/>
      <c r="I129" s="449"/>
      <c r="J129" s="452"/>
      <c r="K129" s="324">
        <f t="shared" si="51"/>
        <v>1850</v>
      </c>
      <c r="L129" s="9" t="s">
        <v>781</v>
      </c>
      <c r="M129" s="9" t="s">
        <v>854</v>
      </c>
      <c r="N129" s="1"/>
      <c r="O129" s="1"/>
      <c r="P129" s="1"/>
      <c r="Q129" s="1"/>
      <c r="R129" s="1"/>
      <c r="S129" s="113"/>
      <c r="T129" s="1"/>
      <c r="U129" s="1"/>
      <c r="V129" s="1"/>
      <c r="W129" s="1"/>
      <c r="X129" s="1"/>
      <c r="Y129" s="315"/>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75">
        <v>119</v>
      </c>
      <c r="BA129" s="576">
        <v>744</v>
      </c>
      <c r="BB129" s="232">
        <f t="shared" si="52"/>
        <v>8184</v>
      </c>
      <c r="BC129" s="232">
        <f t="shared" si="53"/>
        <v>5360.52</v>
      </c>
      <c r="BE129" s="129">
        <v>10</v>
      </c>
      <c r="BF129" s="6">
        <f t="shared" si="55"/>
        <v>1190</v>
      </c>
      <c r="BG129" s="129"/>
      <c r="BH129" s="6">
        <f t="shared" si="56"/>
        <v>0</v>
      </c>
      <c r="BI129" s="359"/>
      <c r="BJ129" s="6">
        <f t="shared" si="57"/>
        <v>0</v>
      </c>
      <c r="BK129" s="129"/>
      <c r="BM129" s="359"/>
      <c r="BN129" s="6">
        <f t="shared" si="58"/>
        <v>0</v>
      </c>
      <c r="BO129" s="129"/>
      <c r="BP129" s="6">
        <f t="shared" si="59"/>
        <v>0</v>
      </c>
      <c r="BQ129" s="129"/>
      <c r="BR129" s="6">
        <f t="shared" si="47"/>
        <v>0</v>
      </c>
      <c r="BS129" s="8">
        <v>24</v>
      </c>
      <c r="BT129" s="8">
        <v>27</v>
      </c>
      <c r="BU129" s="415">
        <f t="shared" si="48"/>
        <v>2.25</v>
      </c>
      <c r="BV129" s="421">
        <f t="shared" si="54"/>
        <v>4.8888888888888893</v>
      </c>
      <c r="BW129" s="420">
        <f t="shared" si="33"/>
        <v>9.3333333333333339</v>
      </c>
      <c r="BX129" s="420"/>
      <c r="BY129" s="21">
        <f t="shared" si="49"/>
        <v>1850</v>
      </c>
    </row>
    <row r="130" spans="1:77" ht="15.75" customHeight="1" x14ac:dyDescent="0.2">
      <c r="A130" s="21">
        <v>2050</v>
      </c>
      <c r="B130" s="1" t="s">
        <v>237</v>
      </c>
      <c r="C130" s="1" t="s">
        <v>53</v>
      </c>
      <c r="D130" s="1">
        <v>18</v>
      </c>
      <c r="E130" s="2" t="s">
        <v>5</v>
      </c>
      <c r="F130" s="589" t="s">
        <v>1125</v>
      </c>
      <c r="G130" s="1">
        <v>0</v>
      </c>
      <c r="H130" s="648"/>
      <c r="I130" s="449"/>
      <c r="J130" s="452"/>
      <c r="K130" s="324">
        <f t="shared" si="51"/>
        <v>2050</v>
      </c>
      <c r="L130" s="1"/>
      <c r="M130" s="1"/>
      <c r="N130" s="1"/>
      <c r="O130" s="1"/>
      <c r="P130" s="113"/>
      <c r="Q130" s="1"/>
      <c r="R130" s="1"/>
      <c r="S130" s="1"/>
      <c r="T130" s="1"/>
      <c r="U130" s="1"/>
      <c r="V130" s="1"/>
      <c r="W130" s="1"/>
      <c r="X130" s="1"/>
      <c r="Y130" s="315"/>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75">
        <v>119</v>
      </c>
      <c r="BA130" s="576">
        <v>744</v>
      </c>
      <c r="BB130" s="232">
        <f t="shared" si="52"/>
        <v>0</v>
      </c>
      <c r="BC130" s="232">
        <f t="shared" si="53"/>
        <v>0</v>
      </c>
      <c r="BD130" s="7"/>
      <c r="BE130" s="129"/>
      <c r="BF130" s="6">
        <f t="shared" si="55"/>
        <v>0</v>
      </c>
      <c r="BG130" s="129"/>
      <c r="BH130" s="6">
        <f t="shared" si="56"/>
        <v>0</v>
      </c>
      <c r="BI130" s="359"/>
      <c r="BJ130" s="6">
        <f t="shared" si="57"/>
        <v>0</v>
      </c>
      <c r="BK130" s="129"/>
      <c r="BM130" s="359"/>
      <c r="BN130" s="6">
        <f t="shared" si="58"/>
        <v>0</v>
      </c>
      <c r="BO130" s="129"/>
      <c r="BP130" s="6">
        <f t="shared" si="59"/>
        <v>0</v>
      </c>
      <c r="BQ130" s="129"/>
      <c r="BR130" s="6">
        <f t="shared" si="47"/>
        <v>0</v>
      </c>
      <c r="BU130" s="415">
        <f t="shared" si="48"/>
        <v>0</v>
      </c>
      <c r="BV130" s="421">
        <f t="shared" si="54"/>
        <v>0</v>
      </c>
      <c r="BW130" s="420">
        <f t="shared" si="33"/>
        <v>0</v>
      </c>
      <c r="BX130" s="420"/>
      <c r="BY130" s="21">
        <f t="shared" si="49"/>
        <v>2050</v>
      </c>
    </row>
    <row r="131" spans="1:77" ht="16.5" customHeight="1" x14ac:dyDescent="0.2">
      <c r="A131" s="240">
        <v>1652</v>
      </c>
      <c r="B131" s="1" t="s">
        <v>238</v>
      </c>
      <c r="C131" s="1" t="s">
        <v>53</v>
      </c>
      <c r="D131" s="1">
        <v>16</v>
      </c>
      <c r="E131" s="2" t="s">
        <v>6</v>
      </c>
      <c r="F131" s="589" t="s">
        <v>1125</v>
      </c>
      <c r="G131" s="1">
        <v>9</v>
      </c>
      <c r="H131" s="648"/>
      <c r="I131" s="449"/>
      <c r="J131" s="452"/>
      <c r="K131" s="324">
        <f t="shared" si="51"/>
        <v>1652</v>
      </c>
      <c r="L131" s="9" t="s">
        <v>1516</v>
      </c>
      <c r="M131" s="9" t="s">
        <v>1199</v>
      </c>
      <c r="N131" s="1"/>
      <c r="O131" s="1"/>
      <c r="P131" s="1"/>
      <c r="Q131" s="1"/>
      <c r="R131" s="1"/>
      <c r="S131" s="1"/>
      <c r="T131" s="1"/>
      <c r="U131" s="1"/>
      <c r="V131" s="1"/>
      <c r="W131" s="1"/>
      <c r="X131" s="1"/>
      <c r="Y131" s="315"/>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75">
        <v>126.5</v>
      </c>
      <c r="BA131" s="576">
        <v>1086</v>
      </c>
      <c r="BB131" s="232">
        <f t="shared" si="52"/>
        <v>9774</v>
      </c>
      <c r="BC131" s="232">
        <f t="shared" si="53"/>
        <v>6401.97</v>
      </c>
      <c r="BE131" s="129"/>
      <c r="BF131" s="6">
        <f t="shared" si="55"/>
        <v>0</v>
      </c>
      <c r="BG131" s="129"/>
      <c r="BH131" s="6">
        <f t="shared" si="56"/>
        <v>0</v>
      </c>
      <c r="BI131" s="359"/>
      <c r="BJ131" s="6">
        <f t="shared" si="57"/>
        <v>0</v>
      </c>
      <c r="BK131" s="129"/>
      <c r="BM131" s="359"/>
      <c r="BN131" s="6">
        <f t="shared" si="58"/>
        <v>0</v>
      </c>
      <c r="BO131" s="129"/>
      <c r="BP131" s="6">
        <f t="shared" si="59"/>
        <v>0</v>
      </c>
      <c r="BQ131" s="698"/>
      <c r="BR131" s="6">
        <f t="shared" si="47"/>
        <v>0</v>
      </c>
      <c r="BS131" s="8">
        <v>5</v>
      </c>
      <c r="BT131" s="8">
        <v>7</v>
      </c>
      <c r="BU131" s="415">
        <f t="shared" ref="BU131:BU146" si="60">BT131/12</f>
        <v>0.58333333333333337</v>
      </c>
      <c r="BV131" s="421">
        <f t="shared" si="54"/>
        <v>15.428571428571427</v>
      </c>
      <c r="BW131" s="420">
        <f t="shared" si="33"/>
        <v>15.428571428571427</v>
      </c>
      <c r="BX131" s="420"/>
      <c r="BY131" s="21">
        <f t="shared" si="49"/>
        <v>1652</v>
      </c>
    </row>
    <row r="132" spans="1:77" ht="15.75" customHeight="1" x14ac:dyDescent="0.2">
      <c r="A132" s="240">
        <v>1656</v>
      </c>
      <c r="B132" s="1" t="s">
        <v>238</v>
      </c>
      <c r="C132" s="1" t="s">
        <v>152</v>
      </c>
      <c r="D132" s="1">
        <v>16</v>
      </c>
      <c r="E132" s="2" t="s">
        <v>4</v>
      </c>
      <c r="F132" s="589" t="s">
        <v>1125</v>
      </c>
      <c r="G132" s="1">
        <v>5</v>
      </c>
      <c r="H132" s="648"/>
      <c r="I132" s="449"/>
      <c r="J132" s="452"/>
      <c r="K132" s="324">
        <f t="shared" si="51"/>
        <v>1656</v>
      </c>
      <c r="L132" s="1" t="s">
        <v>1185</v>
      </c>
      <c r="M132" s="1"/>
      <c r="N132" s="1"/>
      <c r="O132" s="1"/>
      <c r="P132" s="1"/>
      <c r="Q132" s="1"/>
      <c r="R132" s="1"/>
      <c r="S132" s="1"/>
      <c r="T132" s="1"/>
      <c r="U132" s="1"/>
      <c r="V132" s="1"/>
      <c r="W132" s="1"/>
      <c r="X132" s="1"/>
      <c r="Y132" s="315"/>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75">
        <v>119</v>
      </c>
      <c r="BA132" s="576">
        <v>1191</v>
      </c>
      <c r="BB132" s="232">
        <f t="shared" si="52"/>
        <v>5955</v>
      </c>
      <c r="BC132" s="232">
        <f t="shared" si="53"/>
        <v>3900.5250000000001</v>
      </c>
      <c r="BE132" s="129"/>
      <c r="BF132" s="6">
        <f t="shared" si="55"/>
        <v>0</v>
      </c>
      <c r="BG132" s="129"/>
      <c r="BH132" s="6">
        <f t="shared" si="56"/>
        <v>0</v>
      </c>
      <c r="BI132" s="359"/>
      <c r="BJ132" s="6">
        <f t="shared" si="57"/>
        <v>0</v>
      </c>
      <c r="BK132" s="129"/>
      <c r="BM132" s="359"/>
      <c r="BN132" s="6">
        <f t="shared" si="58"/>
        <v>0</v>
      </c>
      <c r="BO132" s="129"/>
      <c r="BP132" s="6">
        <f t="shared" si="59"/>
        <v>0</v>
      </c>
      <c r="BQ132" s="698"/>
      <c r="BR132" s="6">
        <f t="shared" ref="BR132:BR146" si="61">BQ132*AZ132</f>
        <v>0</v>
      </c>
      <c r="BS132" s="8">
        <v>3</v>
      </c>
      <c r="BT132" s="8">
        <v>3</v>
      </c>
      <c r="BU132" s="415">
        <f t="shared" si="60"/>
        <v>0.25</v>
      </c>
      <c r="BV132" s="421">
        <f t="shared" si="54"/>
        <v>20</v>
      </c>
      <c r="BW132" s="420">
        <f t="shared" ref="BW132:BW195" si="62">IF(OR(BT132=0),0,((G132+BI132+BO132+BE132+BG132+BM132+BK132+BQ132-I132)/BU132))</f>
        <v>20</v>
      </c>
      <c r="BX132" s="420"/>
      <c r="BY132" s="21">
        <f t="shared" ref="BY132:BY146" si="63">A132</f>
        <v>1656</v>
      </c>
    </row>
    <row r="133" spans="1:77" ht="15.75" customHeight="1" x14ac:dyDescent="0.2">
      <c r="A133" s="240">
        <v>1657</v>
      </c>
      <c r="B133" s="1" t="s">
        <v>238</v>
      </c>
      <c r="C133" s="1" t="s">
        <v>152</v>
      </c>
      <c r="D133" s="1">
        <v>16</v>
      </c>
      <c r="E133" s="2" t="s">
        <v>5</v>
      </c>
      <c r="F133" s="589" t="s">
        <v>1125</v>
      </c>
      <c r="G133" s="1">
        <v>16</v>
      </c>
      <c r="H133" s="648"/>
      <c r="I133" s="449"/>
      <c r="J133" s="452"/>
      <c r="K133" s="324">
        <f t="shared" si="51"/>
        <v>1657</v>
      </c>
      <c r="L133" s="703" t="s">
        <v>769</v>
      </c>
      <c r="O133" s="1"/>
      <c r="P133" s="1"/>
      <c r="Q133" s="1"/>
      <c r="R133" s="1"/>
      <c r="S133" s="1"/>
      <c r="T133" s="1"/>
      <c r="U133" s="1"/>
      <c r="V133" s="1"/>
      <c r="W133" s="1"/>
      <c r="X133" s="1"/>
      <c r="Y133" s="315"/>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75">
        <v>119</v>
      </c>
      <c r="BA133" s="576">
        <v>1191</v>
      </c>
      <c r="BB133" s="232">
        <f t="shared" si="52"/>
        <v>19056</v>
      </c>
      <c r="BC133" s="232">
        <f t="shared" si="53"/>
        <v>12481.68</v>
      </c>
      <c r="BE133" s="129"/>
      <c r="BF133" s="6">
        <f t="shared" si="55"/>
        <v>0</v>
      </c>
      <c r="BG133" s="129"/>
      <c r="BH133" s="6">
        <f t="shared" si="56"/>
        <v>0</v>
      </c>
      <c r="BI133" s="359"/>
      <c r="BJ133" s="6">
        <f t="shared" si="57"/>
        <v>0</v>
      </c>
      <c r="BK133" s="129"/>
      <c r="BM133" s="359"/>
      <c r="BN133" s="6">
        <f t="shared" si="58"/>
        <v>0</v>
      </c>
      <c r="BO133" s="129"/>
      <c r="BP133" s="6">
        <f t="shared" si="59"/>
        <v>0</v>
      </c>
      <c r="BQ133" s="129"/>
      <c r="BR133" s="6">
        <f t="shared" si="61"/>
        <v>0</v>
      </c>
      <c r="BS133" s="8">
        <v>15</v>
      </c>
      <c r="BT133" s="8">
        <v>15</v>
      </c>
      <c r="BU133" s="415">
        <f t="shared" si="60"/>
        <v>1.25</v>
      </c>
      <c r="BV133" s="421">
        <f t="shared" si="54"/>
        <v>12.8</v>
      </c>
      <c r="BW133" s="420">
        <f t="shared" si="62"/>
        <v>12.8</v>
      </c>
      <c r="BX133" s="420"/>
      <c r="BY133" s="21">
        <f t="shared" si="63"/>
        <v>1657</v>
      </c>
    </row>
    <row r="134" spans="1:77" ht="15" customHeight="1" x14ac:dyDescent="0.2">
      <c r="A134" s="240">
        <v>1658</v>
      </c>
      <c r="B134" s="1" t="s">
        <v>238</v>
      </c>
      <c r="C134" s="1" t="s">
        <v>152</v>
      </c>
      <c r="D134" s="1">
        <v>16</v>
      </c>
      <c r="E134" s="2" t="s">
        <v>6</v>
      </c>
      <c r="F134" s="589" t="s">
        <v>1125</v>
      </c>
      <c r="G134" s="1">
        <v>6</v>
      </c>
      <c r="H134" s="648"/>
      <c r="I134" s="449"/>
      <c r="J134" s="452"/>
      <c r="K134" s="324">
        <f t="shared" si="51"/>
        <v>1658</v>
      </c>
      <c r="L134" s="1" t="s">
        <v>825</v>
      </c>
      <c r="M134" s="1"/>
      <c r="N134" s="1"/>
      <c r="O134" s="1"/>
      <c r="P134" s="1"/>
      <c r="Q134" s="1"/>
      <c r="R134" s="1"/>
      <c r="S134" s="1"/>
      <c r="T134" s="1"/>
      <c r="U134" s="1"/>
      <c r="V134" s="1"/>
      <c r="W134" s="1"/>
      <c r="X134" s="1"/>
      <c r="Y134" s="315"/>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75">
        <v>119</v>
      </c>
      <c r="BA134" s="576">
        <v>1191</v>
      </c>
      <c r="BB134" s="232">
        <f t="shared" si="52"/>
        <v>7146</v>
      </c>
      <c r="BC134" s="232">
        <f t="shared" si="53"/>
        <v>4680.63</v>
      </c>
      <c r="BE134" s="129"/>
      <c r="BF134" s="6">
        <f t="shared" si="55"/>
        <v>0</v>
      </c>
      <c r="BG134" s="129"/>
      <c r="BH134" s="6">
        <f t="shared" si="56"/>
        <v>0</v>
      </c>
      <c r="BI134" s="359"/>
      <c r="BJ134" s="6">
        <f t="shared" si="57"/>
        <v>0</v>
      </c>
      <c r="BK134" s="129"/>
      <c r="BM134" s="359"/>
      <c r="BN134" s="6">
        <f t="shared" si="58"/>
        <v>0</v>
      </c>
      <c r="BO134" s="129"/>
      <c r="BP134" s="6">
        <f t="shared" si="59"/>
        <v>0</v>
      </c>
      <c r="BQ134" s="698"/>
      <c r="BR134" s="6">
        <f t="shared" si="61"/>
        <v>0</v>
      </c>
      <c r="BS134" s="8">
        <v>8</v>
      </c>
      <c r="BT134" s="8">
        <v>8</v>
      </c>
      <c r="BU134" s="415">
        <f t="shared" si="60"/>
        <v>0.66666666666666663</v>
      </c>
      <c r="BV134" s="421">
        <f t="shared" si="54"/>
        <v>9</v>
      </c>
      <c r="BW134" s="420">
        <f t="shared" si="62"/>
        <v>9</v>
      </c>
      <c r="BX134" s="420"/>
      <c r="BY134" s="21">
        <f t="shared" si="63"/>
        <v>1658</v>
      </c>
    </row>
    <row r="135" spans="1:77" ht="15.75" customHeight="1" x14ac:dyDescent="0.2">
      <c r="A135" s="21">
        <v>1856</v>
      </c>
      <c r="B135" s="1" t="s">
        <v>237</v>
      </c>
      <c r="C135" s="1" t="s">
        <v>152</v>
      </c>
      <c r="D135" s="1">
        <v>18</v>
      </c>
      <c r="E135" s="2" t="s">
        <v>6</v>
      </c>
      <c r="F135" s="589" t="s">
        <v>1125</v>
      </c>
      <c r="G135" s="1">
        <v>5</v>
      </c>
      <c r="H135" s="648"/>
      <c r="I135" s="449"/>
      <c r="J135" s="452"/>
      <c r="K135" s="324">
        <f t="shared" si="51"/>
        <v>1856</v>
      </c>
      <c r="L135" s="1" t="s">
        <v>1053</v>
      </c>
      <c r="N135" s="113"/>
      <c r="O135" s="1"/>
      <c r="P135" s="1"/>
      <c r="Q135" s="1"/>
      <c r="R135" s="1"/>
      <c r="S135" s="1"/>
      <c r="T135" s="1"/>
      <c r="U135" s="1"/>
      <c r="V135" s="1"/>
      <c r="W135" s="1"/>
      <c r="X135" s="1"/>
      <c r="Y135" s="315"/>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75">
        <v>134</v>
      </c>
      <c r="BA135" s="576">
        <v>836</v>
      </c>
      <c r="BB135" s="232">
        <f t="shared" si="52"/>
        <v>4180</v>
      </c>
      <c r="BC135" s="232">
        <f t="shared" si="53"/>
        <v>2737.9</v>
      </c>
      <c r="BE135" s="129"/>
      <c r="BF135" s="6">
        <f t="shared" si="55"/>
        <v>0</v>
      </c>
      <c r="BG135" s="129"/>
      <c r="BH135" s="6">
        <f t="shared" si="56"/>
        <v>0</v>
      </c>
      <c r="BI135" s="359"/>
      <c r="BJ135" s="6">
        <f t="shared" si="57"/>
        <v>0</v>
      </c>
      <c r="BK135" s="129"/>
      <c r="BM135" s="359"/>
      <c r="BN135" s="6">
        <f t="shared" si="58"/>
        <v>0</v>
      </c>
      <c r="BO135" s="129"/>
      <c r="BP135" s="6">
        <f t="shared" si="59"/>
        <v>0</v>
      </c>
      <c r="BQ135" s="698"/>
      <c r="BR135" s="6">
        <f t="shared" si="61"/>
        <v>0</v>
      </c>
      <c r="BS135" s="8">
        <v>27</v>
      </c>
      <c r="BT135" s="8">
        <v>26</v>
      </c>
      <c r="BU135" s="415">
        <f t="shared" si="60"/>
        <v>2.1666666666666665</v>
      </c>
      <c r="BV135" s="421">
        <f t="shared" si="54"/>
        <v>2.3076923076923079</v>
      </c>
      <c r="BW135" s="420">
        <f t="shared" si="62"/>
        <v>2.3076923076923079</v>
      </c>
      <c r="BX135" s="420"/>
      <c r="BY135" s="21">
        <f t="shared" si="63"/>
        <v>1856</v>
      </c>
    </row>
    <row r="136" spans="1:77" ht="15.75" customHeight="1" x14ac:dyDescent="0.2">
      <c r="A136" s="21">
        <v>1853</v>
      </c>
      <c r="B136" s="1" t="s">
        <v>237</v>
      </c>
      <c r="C136" s="1" t="s">
        <v>152</v>
      </c>
      <c r="D136" s="1">
        <v>18</v>
      </c>
      <c r="E136" s="2" t="s">
        <v>4</v>
      </c>
      <c r="F136" s="589" t="s">
        <v>1125</v>
      </c>
      <c r="G136" s="1">
        <v>0</v>
      </c>
      <c r="H136" s="648"/>
      <c r="I136" s="449"/>
      <c r="J136" s="452"/>
      <c r="K136" s="324">
        <f t="shared" si="51"/>
        <v>1853</v>
      </c>
      <c r="N136" s="1"/>
      <c r="O136" s="1"/>
      <c r="P136" s="1"/>
      <c r="Q136" s="1"/>
      <c r="R136" s="1"/>
      <c r="S136" s="1"/>
      <c r="T136" s="1"/>
      <c r="U136" s="1"/>
      <c r="V136" s="1"/>
      <c r="W136" s="1"/>
      <c r="X136" s="1"/>
      <c r="Y136" s="315"/>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75">
        <v>134</v>
      </c>
      <c r="BA136" s="576">
        <v>836</v>
      </c>
      <c r="BB136" s="232">
        <f t="shared" si="52"/>
        <v>0</v>
      </c>
      <c r="BC136" s="232">
        <f t="shared" si="53"/>
        <v>0</v>
      </c>
      <c r="BE136" s="129">
        <v>10</v>
      </c>
      <c r="BF136" s="6">
        <f t="shared" si="55"/>
        <v>1340</v>
      </c>
      <c r="BG136" s="129"/>
      <c r="BH136" s="6">
        <f t="shared" si="56"/>
        <v>0</v>
      </c>
      <c r="BI136" s="359"/>
      <c r="BJ136" s="6">
        <f t="shared" si="57"/>
        <v>0</v>
      </c>
      <c r="BK136" s="129"/>
      <c r="BM136" s="359"/>
      <c r="BN136" s="6">
        <f t="shared" si="58"/>
        <v>0</v>
      </c>
      <c r="BO136" s="129"/>
      <c r="BP136" s="6">
        <f t="shared" si="59"/>
        <v>0</v>
      </c>
      <c r="BQ136" s="698"/>
      <c r="BR136" s="6">
        <f t="shared" si="61"/>
        <v>0</v>
      </c>
      <c r="BS136" s="8">
        <v>24</v>
      </c>
      <c r="BT136" s="8">
        <v>19</v>
      </c>
      <c r="BU136" s="415">
        <f t="shared" si="60"/>
        <v>1.5833333333333333</v>
      </c>
      <c r="BV136" s="421">
        <f t="shared" si="54"/>
        <v>0</v>
      </c>
      <c r="BW136" s="420">
        <f t="shared" si="62"/>
        <v>6.3157894736842106</v>
      </c>
      <c r="BX136" s="420"/>
      <c r="BY136" s="21">
        <f t="shared" si="63"/>
        <v>1853</v>
      </c>
    </row>
    <row r="137" spans="1:77" ht="15.75" customHeight="1" x14ac:dyDescent="0.2">
      <c r="A137" s="21">
        <v>1548</v>
      </c>
      <c r="B137" s="1" t="s">
        <v>487</v>
      </c>
      <c r="C137" s="1" t="s">
        <v>8</v>
      </c>
      <c r="D137" s="1">
        <v>18</v>
      </c>
      <c r="E137" s="4" t="s">
        <v>488</v>
      </c>
      <c r="F137" s="589" t="s">
        <v>2</v>
      </c>
      <c r="G137" s="1">
        <v>0</v>
      </c>
      <c r="H137" s="648"/>
      <c r="I137" s="449"/>
      <c r="J137" s="452"/>
      <c r="K137" s="324">
        <v>1548</v>
      </c>
      <c r="L137" s="1"/>
      <c r="M137" s="1"/>
      <c r="N137" s="1"/>
      <c r="O137" s="1"/>
      <c r="P137" s="1"/>
      <c r="Q137" s="1"/>
      <c r="R137" s="1"/>
      <c r="S137" s="1"/>
      <c r="T137" s="1"/>
      <c r="U137" s="1"/>
      <c r="V137" s="1"/>
      <c r="W137" s="1"/>
      <c r="X137" s="1"/>
      <c r="Y137" s="315"/>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75">
        <v>134</v>
      </c>
      <c r="BA137" s="576">
        <v>978</v>
      </c>
      <c r="BB137" s="232">
        <f t="shared" si="52"/>
        <v>0</v>
      </c>
      <c r="BC137" s="232">
        <f t="shared" si="53"/>
        <v>0</v>
      </c>
      <c r="BE137" s="129"/>
      <c r="BF137" s="6">
        <f t="shared" si="55"/>
        <v>0</v>
      </c>
      <c r="BG137" s="129"/>
      <c r="BH137" s="6">
        <f t="shared" si="56"/>
        <v>0</v>
      </c>
      <c r="BI137" s="359"/>
      <c r="BJ137" s="6">
        <f t="shared" si="57"/>
        <v>0</v>
      </c>
      <c r="BK137" s="129"/>
      <c r="BM137" s="359"/>
      <c r="BN137" s="6">
        <f t="shared" si="58"/>
        <v>0</v>
      </c>
      <c r="BO137" s="129"/>
      <c r="BP137" s="6">
        <f t="shared" si="59"/>
        <v>0</v>
      </c>
      <c r="BQ137" s="129"/>
      <c r="BR137" s="6">
        <f t="shared" si="61"/>
        <v>0</v>
      </c>
      <c r="BS137" s="8">
        <v>1</v>
      </c>
      <c r="BT137" s="8">
        <v>1</v>
      </c>
      <c r="BU137" s="415">
        <f t="shared" si="60"/>
        <v>8.3333333333333329E-2</v>
      </c>
      <c r="BV137" s="421">
        <f t="shared" si="54"/>
        <v>0</v>
      </c>
      <c r="BW137" s="420">
        <f t="shared" si="62"/>
        <v>0</v>
      </c>
      <c r="BX137" s="420"/>
      <c r="BY137" s="21">
        <f t="shared" si="63"/>
        <v>1548</v>
      </c>
    </row>
    <row r="138" spans="1:77" ht="15.75" customHeight="1" x14ac:dyDescent="0.2">
      <c r="A138" s="21">
        <v>1859</v>
      </c>
      <c r="B138" s="1" t="s">
        <v>237</v>
      </c>
      <c r="C138" s="1" t="s">
        <v>8</v>
      </c>
      <c r="D138" s="1">
        <v>18</v>
      </c>
      <c r="E138" s="2" t="s">
        <v>6</v>
      </c>
      <c r="F138" s="589" t="s">
        <v>1125</v>
      </c>
      <c r="G138" s="1">
        <v>9</v>
      </c>
      <c r="H138" s="693" t="s">
        <v>1556</v>
      </c>
      <c r="I138" s="449"/>
      <c r="J138" s="452"/>
      <c r="K138" s="324">
        <f t="shared" si="51"/>
        <v>1859</v>
      </c>
      <c r="L138" s="9" t="s">
        <v>1196</v>
      </c>
      <c r="M138" s="1"/>
      <c r="O138" s="1"/>
      <c r="P138" s="1"/>
      <c r="Q138" s="1"/>
      <c r="R138" s="1"/>
      <c r="S138" s="1"/>
      <c r="T138" s="1"/>
      <c r="U138" s="1"/>
      <c r="V138" s="1"/>
      <c r="W138" s="1"/>
      <c r="X138" s="1"/>
      <c r="Y138" s="315"/>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75">
        <v>119.5</v>
      </c>
      <c r="BA138" s="576">
        <v>836</v>
      </c>
      <c r="BB138" s="232">
        <f t="shared" si="52"/>
        <v>7524</v>
      </c>
      <c r="BC138" s="232">
        <f t="shared" si="53"/>
        <v>4928.22</v>
      </c>
      <c r="BE138" s="129"/>
      <c r="BF138" s="6">
        <f t="shared" si="55"/>
        <v>0</v>
      </c>
      <c r="BG138" s="129"/>
      <c r="BH138" s="6">
        <f t="shared" si="56"/>
        <v>0</v>
      </c>
      <c r="BI138" s="359"/>
      <c r="BJ138" s="6">
        <f t="shared" si="57"/>
        <v>0</v>
      </c>
      <c r="BK138" s="129"/>
      <c r="BM138" s="359"/>
      <c r="BN138" s="6">
        <f t="shared" si="58"/>
        <v>0</v>
      </c>
      <c r="BO138" s="129"/>
      <c r="BP138" s="6">
        <f t="shared" si="59"/>
        <v>0</v>
      </c>
      <c r="BQ138" s="698"/>
      <c r="BR138" s="6">
        <f t="shared" si="61"/>
        <v>0</v>
      </c>
      <c r="BS138" s="8">
        <v>38</v>
      </c>
      <c r="BT138" s="8">
        <v>43</v>
      </c>
      <c r="BU138" s="415">
        <f t="shared" si="60"/>
        <v>3.5833333333333335</v>
      </c>
      <c r="BV138" s="421">
        <f t="shared" si="54"/>
        <v>2.5116279069767442</v>
      </c>
      <c r="BW138" s="420">
        <f t="shared" si="62"/>
        <v>2.5116279069767442</v>
      </c>
      <c r="BX138" s="420"/>
      <c r="BY138" s="21">
        <f t="shared" si="63"/>
        <v>1859</v>
      </c>
    </row>
    <row r="139" spans="1:77" ht="15.75" customHeight="1" x14ac:dyDescent="0.2">
      <c r="A139" s="76">
        <v>2059</v>
      </c>
      <c r="B139" s="49" t="s">
        <v>237</v>
      </c>
      <c r="C139" s="49" t="s">
        <v>8</v>
      </c>
      <c r="D139" s="49">
        <v>18</v>
      </c>
      <c r="E139" s="2" t="s">
        <v>6</v>
      </c>
      <c r="F139" s="589" t="s">
        <v>1125</v>
      </c>
      <c r="G139" s="49">
        <v>1</v>
      </c>
      <c r="H139" s="639"/>
      <c r="I139" s="449"/>
      <c r="J139" s="452"/>
      <c r="K139" s="696">
        <f t="shared" si="51"/>
        <v>2059</v>
      </c>
      <c r="L139" s="1" t="s">
        <v>1049</v>
      </c>
      <c r="M139" s="1"/>
      <c r="N139" s="1"/>
      <c r="O139" s="1"/>
      <c r="P139" s="1"/>
      <c r="Q139" s="1"/>
      <c r="R139" s="1"/>
      <c r="S139" s="1"/>
      <c r="T139" s="1"/>
      <c r="U139" s="1"/>
      <c r="V139" s="1"/>
      <c r="W139" s="1"/>
      <c r="X139" s="1"/>
      <c r="Y139" s="315"/>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210">
        <v>134</v>
      </c>
      <c r="BA139" s="582">
        <v>628</v>
      </c>
      <c r="BB139" s="232">
        <f t="shared" si="52"/>
        <v>628</v>
      </c>
      <c r="BC139" s="232">
        <f t="shared" si="53"/>
        <v>411.34000000000003</v>
      </c>
      <c r="BD139" s="7"/>
      <c r="BE139" s="193"/>
      <c r="BF139" s="6">
        <f t="shared" si="55"/>
        <v>0</v>
      </c>
      <c r="BG139" s="193"/>
      <c r="BH139" s="6">
        <f t="shared" si="56"/>
        <v>0</v>
      </c>
      <c r="BI139" s="361"/>
      <c r="BJ139" s="6">
        <f t="shared" si="57"/>
        <v>0</v>
      </c>
      <c r="BK139" s="193"/>
      <c r="BM139" s="123"/>
      <c r="BN139" s="6">
        <f t="shared" si="58"/>
        <v>0</v>
      </c>
      <c r="BO139" s="193"/>
      <c r="BP139" s="6">
        <f t="shared" si="59"/>
        <v>0</v>
      </c>
      <c r="BQ139" s="193"/>
      <c r="BR139" s="6">
        <f t="shared" si="61"/>
        <v>0</v>
      </c>
      <c r="BU139" s="415">
        <f t="shared" si="60"/>
        <v>0</v>
      </c>
      <c r="BV139" s="421">
        <f t="shared" si="54"/>
        <v>0</v>
      </c>
      <c r="BW139" s="420">
        <f t="shared" si="62"/>
        <v>0</v>
      </c>
      <c r="BX139" s="420"/>
      <c r="BY139" s="21">
        <f t="shared" si="63"/>
        <v>2059</v>
      </c>
    </row>
    <row r="140" spans="1:77" ht="16.5" customHeight="1" x14ac:dyDescent="0.2">
      <c r="A140" s="240">
        <v>1654</v>
      </c>
      <c r="B140" s="1" t="s">
        <v>238</v>
      </c>
      <c r="C140" s="1" t="s">
        <v>8</v>
      </c>
      <c r="D140" s="1">
        <v>16</v>
      </c>
      <c r="E140" s="2" t="s">
        <v>4</v>
      </c>
      <c r="F140" s="589" t="s">
        <v>1125</v>
      </c>
      <c r="G140" s="1">
        <v>18</v>
      </c>
      <c r="H140" s="648"/>
      <c r="I140" s="449"/>
      <c r="J140" s="452"/>
      <c r="K140" s="324">
        <f t="shared" si="51"/>
        <v>1654</v>
      </c>
      <c r="L140" s="1" t="s">
        <v>1360</v>
      </c>
      <c r="N140" s="1"/>
      <c r="O140" s="1"/>
      <c r="P140" s="1"/>
      <c r="Q140" s="1"/>
      <c r="R140" s="1"/>
      <c r="S140" s="1"/>
      <c r="T140" s="1"/>
      <c r="U140" s="1"/>
      <c r="V140" s="1"/>
      <c r="W140" s="1"/>
      <c r="X140" s="1"/>
      <c r="Y140" s="315"/>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75">
        <v>119</v>
      </c>
      <c r="BA140" s="576">
        <v>1247</v>
      </c>
      <c r="BB140" s="232">
        <f t="shared" si="52"/>
        <v>22446</v>
      </c>
      <c r="BC140" s="232">
        <f t="shared" si="53"/>
        <v>14702.130000000001</v>
      </c>
      <c r="BE140" s="129"/>
      <c r="BF140" s="6">
        <f t="shared" si="55"/>
        <v>0</v>
      </c>
      <c r="BG140" s="129"/>
      <c r="BH140" s="6">
        <f t="shared" si="56"/>
        <v>0</v>
      </c>
      <c r="BI140" s="359"/>
      <c r="BJ140" s="6">
        <f t="shared" si="57"/>
        <v>0</v>
      </c>
      <c r="BK140" s="129"/>
      <c r="BM140" s="359"/>
      <c r="BN140" s="6">
        <f t="shared" si="58"/>
        <v>0</v>
      </c>
      <c r="BO140" s="129"/>
      <c r="BP140" s="6">
        <f t="shared" si="59"/>
        <v>0</v>
      </c>
      <c r="BQ140" s="129"/>
      <c r="BR140" s="6">
        <f t="shared" si="61"/>
        <v>0</v>
      </c>
      <c r="BS140" s="8">
        <v>9</v>
      </c>
      <c r="BT140" s="8">
        <v>9</v>
      </c>
      <c r="BU140" s="415">
        <f t="shared" si="60"/>
        <v>0.75</v>
      </c>
      <c r="BV140" s="421">
        <f t="shared" si="54"/>
        <v>24</v>
      </c>
      <c r="BW140" s="420">
        <f t="shared" si="62"/>
        <v>24</v>
      </c>
      <c r="BX140" s="420"/>
      <c r="BY140" s="21">
        <f t="shared" si="63"/>
        <v>1654</v>
      </c>
    </row>
    <row r="141" spans="1:77" s="7" customFormat="1" ht="15.75" customHeight="1" x14ac:dyDescent="0.2">
      <c r="A141" s="21">
        <v>1854</v>
      </c>
      <c r="B141" s="1" t="s">
        <v>237</v>
      </c>
      <c r="C141" s="1" t="s">
        <v>8</v>
      </c>
      <c r="D141" s="1">
        <v>18</v>
      </c>
      <c r="E141" s="2" t="s">
        <v>4</v>
      </c>
      <c r="F141" s="589" t="s">
        <v>1125</v>
      </c>
      <c r="G141" s="1">
        <v>11</v>
      </c>
      <c r="H141" s="702"/>
      <c r="I141" s="697"/>
      <c r="J141" s="452"/>
      <c r="K141" s="324">
        <f t="shared" si="51"/>
        <v>1854</v>
      </c>
      <c r="L141" s="10" t="s">
        <v>857</v>
      </c>
      <c r="M141" s="398" t="s">
        <v>1340</v>
      </c>
      <c r="O141" s="10"/>
      <c r="Q141" s="1"/>
      <c r="R141" s="1"/>
      <c r="S141" s="1"/>
      <c r="T141" s="1"/>
      <c r="U141" s="1"/>
      <c r="V141" s="1"/>
      <c r="W141" s="1"/>
      <c r="X141" s="1"/>
      <c r="Y141" s="315"/>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75">
        <v>134</v>
      </c>
      <c r="BA141" s="576">
        <v>836</v>
      </c>
      <c r="BB141" s="232">
        <f t="shared" si="52"/>
        <v>9196</v>
      </c>
      <c r="BC141" s="232">
        <f t="shared" si="53"/>
        <v>6023.38</v>
      </c>
      <c r="BD141" s="6"/>
      <c r="BE141" s="129"/>
      <c r="BF141" s="6">
        <f t="shared" si="55"/>
        <v>0</v>
      </c>
      <c r="BG141" s="129"/>
      <c r="BH141" s="6">
        <f t="shared" si="56"/>
        <v>0</v>
      </c>
      <c r="BI141" s="359"/>
      <c r="BJ141" s="6">
        <f t="shared" si="57"/>
        <v>0</v>
      </c>
      <c r="BK141" s="129"/>
      <c r="BL141" s="6"/>
      <c r="BM141" s="359"/>
      <c r="BN141" s="6">
        <f t="shared" si="58"/>
        <v>0</v>
      </c>
      <c r="BO141" s="129"/>
      <c r="BP141" s="6">
        <f t="shared" si="59"/>
        <v>0</v>
      </c>
      <c r="BQ141" s="129"/>
      <c r="BR141" s="6">
        <f t="shared" si="61"/>
        <v>0</v>
      </c>
      <c r="BS141" s="8">
        <v>71</v>
      </c>
      <c r="BT141" s="8">
        <v>71</v>
      </c>
      <c r="BU141" s="415">
        <f t="shared" si="60"/>
        <v>5.916666666666667</v>
      </c>
      <c r="BV141" s="421">
        <f t="shared" si="54"/>
        <v>1.8591549295774648</v>
      </c>
      <c r="BW141" s="420">
        <f t="shared" si="62"/>
        <v>1.8591549295774648</v>
      </c>
      <c r="BX141" s="420"/>
      <c r="BY141" s="21">
        <f t="shared" si="63"/>
        <v>1854</v>
      </c>
    </row>
    <row r="142" spans="1:77" ht="15.75" customHeight="1" x14ac:dyDescent="0.2">
      <c r="A142" s="21">
        <v>2054</v>
      </c>
      <c r="B142" s="1" t="s">
        <v>237</v>
      </c>
      <c r="C142" s="1" t="s">
        <v>8</v>
      </c>
      <c r="D142" s="1">
        <v>18</v>
      </c>
      <c r="E142" s="2" t="s">
        <v>4</v>
      </c>
      <c r="F142" s="589" t="s">
        <v>1125</v>
      </c>
      <c r="G142" s="1">
        <v>0</v>
      </c>
      <c r="H142" s="648"/>
      <c r="I142" s="449"/>
      <c r="J142" s="452"/>
      <c r="K142" s="324">
        <f t="shared" si="51"/>
        <v>2054</v>
      </c>
      <c r="L142" s="1"/>
      <c r="M142" s="1"/>
      <c r="N142" s="1"/>
      <c r="O142" s="1"/>
      <c r="P142" s="1"/>
      <c r="Q142" s="1"/>
      <c r="R142" s="1"/>
      <c r="S142" s="1"/>
      <c r="T142" s="1"/>
      <c r="U142" s="1"/>
      <c r="V142" s="1"/>
      <c r="W142" s="1"/>
      <c r="X142" s="1"/>
      <c r="Y142" s="315"/>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75">
        <v>134</v>
      </c>
      <c r="BA142" s="576">
        <v>836</v>
      </c>
      <c r="BB142" s="232">
        <f t="shared" si="52"/>
        <v>0</v>
      </c>
      <c r="BC142" s="232">
        <f t="shared" si="53"/>
        <v>0</v>
      </c>
      <c r="BD142" s="7"/>
      <c r="BE142" s="129"/>
      <c r="BF142" s="6">
        <f t="shared" si="55"/>
        <v>0</v>
      </c>
      <c r="BG142" s="129"/>
      <c r="BH142" s="6">
        <f t="shared" si="56"/>
        <v>0</v>
      </c>
      <c r="BI142" s="359"/>
      <c r="BJ142" s="6">
        <f t="shared" si="57"/>
        <v>0</v>
      </c>
      <c r="BK142" s="129"/>
      <c r="BM142" s="121"/>
      <c r="BN142" s="6">
        <f t="shared" si="58"/>
        <v>0</v>
      </c>
      <c r="BO142" s="129"/>
      <c r="BP142" s="6">
        <f t="shared" si="59"/>
        <v>0</v>
      </c>
      <c r="BQ142" s="129"/>
      <c r="BR142" s="6">
        <f t="shared" si="61"/>
        <v>0</v>
      </c>
      <c r="BU142" s="415">
        <f t="shared" si="60"/>
        <v>0</v>
      </c>
      <c r="BV142" s="421">
        <f t="shared" si="54"/>
        <v>0</v>
      </c>
      <c r="BW142" s="420">
        <f t="shared" si="62"/>
        <v>0</v>
      </c>
      <c r="BX142" s="420"/>
      <c r="BY142" s="21">
        <f t="shared" si="63"/>
        <v>2054</v>
      </c>
    </row>
    <row r="143" spans="1:77" ht="15.75" customHeight="1" x14ac:dyDescent="0.2">
      <c r="A143" s="240">
        <v>1655</v>
      </c>
      <c r="B143" s="1" t="s">
        <v>238</v>
      </c>
      <c r="C143" s="1" t="s">
        <v>8</v>
      </c>
      <c r="D143" s="1">
        <v>16</v>
      </c>
      <c r="E143" s="2" t="s">
        <v>5</v>
      </c>
      <c r="F143" s="589" t="s">
        <v>1125</v>
      </c>
      <c r="G143" s="1">
        <v>8</v>
      </c>
      <c r="H143" s="648"/>
      <c r="I143" s="449"/>
      <c r="J143" s="452"/>
      <c r="K143" s="324">
        <f t="shared" si="51"/>
        <v>1655</v>
      </c>
      <c r="L143" s="1" t="s">
        <v>1055</v>
      </c>
      <c r="M143" s="1"/>
      <c r="N143" s="1"/>
      <c r="O143" s="1"/>
      <c r="P143" s="1"/>
      <c r="Q143" s="1"/>
      <c r="R143" s="1"/>
      <c r="S143" s="1"/>
      <c r="T143" s="1"/>
      <c r="U143" s="1"/>
      <c r="V143" s="1"/>
      <c r="W143" s="1"/>
      <c r="X143" s="1"/>
      <c r="Y143" s="315"/>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75">
        <v>119</v>
      </c>
      <c r="BA143" s="576">
        <v>1247</v>
      </c>
      <c r="BB143" s="232">
        <f t="shared" si="52"/>
        <v>9976</v>
      </c>
      <c r="BC143" s="232">
        <f t="shared" si="53"/>
        <v>6534.2800000000007</v>
      </c>
      <c r="BE143" s="129"/>
      <c r="BF143" s="6">
        <f t="shared" si="55"/>
        <v>0</v>
      </c>
      <c r="BG143" s="129"/>
      <c r="BH143" s="6">
        <f t="shared" si="56"/>
        <v>0</v>
      </c>
      <c r="BI143" s="359"/>
      <c r="BJ143" s="6">
        <f t="shared" si="57"/>
        <v>0</v>
      </c>
      <c r="BK143" s="129"/>
      <c r="BM143" s="121"/>
      <c r="BN143" s="6">
        <f t="shared" si="58"/>
        <v>0</v>
      </c>
      <c r="BO143" s="129"/>
      <c r="BP143" s="6">
        <f t="shared" si="59"/>
        <v>0</v>
      </c>
      <c r="BQ143" s="698"/>
      <c r="BR143" s="6">
        <f t="shared" si="61"/>
        <v>0</v>
      </c>
      <c r="BS143" s="8">
        <v>3</v>
      </c>
      <c r="BT143" s="8">
        <v>3</v>
      </c>
      <c r="BU143" s="415">
        <f t="shared" si="60"/>
        <v>0.25</v>
      </c>
      <c r="BV143" s="421">
        <f t="shared" si="54"/>
        <v>32</v>
      </c>
      <c r="BW143" s="420">
        <f t="shared" si="62"/>
        <v>32</v>
      </c>
      <c r="BX143" s="420"/>
      <c r="BY143" s="21">
        <f t="shared" si="63"/>
        <v>1655</v>
      </c>
    </row>
    <row r="144" spans="1:77" s="7" customFormat="1" ht="15.75" customHeight="1" x14ac:dyDescent="0.2">
      <c r="A144" s="21">
        <v>1855</v>
      </c>
      <c r="B144" s="1" t="s">
        <v>237</v>
      </c>
      <c r="C144" s="1" t="s">
        <v>8</v>
      </c>
      <c r="D144" s="1">
        <v>18</v>
      </c>
      <c r="E144" s="2" t="s">
        <v>5</v>
      </c>
      <c r="F144" s="589" t="s">
        <v>1125</v>
      </c>
      <c r="G144" s="1">
        <v>12</v>
      </c>
      <c r="H144" s="648"/>
      <c r="I144" s="697"/>
      <c r="J144" s="452"/>
      <c r="K144" s="324">
        <f t="shared" si="51"/>
        <v>1855</v>
      </c>
      <c r="L144" s="10" t="s">
        <v>1252</v>
      </c>
      <c r="M144" s="2" t="s">
        <v>1325</v>
      </c>
      <c r="O144" s="393"/>
      <c r="P144" s="1"/>
      <c r="Q144" s="1"/>
      <c r="R144" s="1"/>
      <c r="S144" s="1"/>
      <c r="T144" s="1"/>
      <c r="U144" s="1"/>
      <c r="V144" s="1"/>
      <c r="W144" s="1"/>
      <c r="X144" s="1"/>
      <c r="Y144" s="315"/>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75">
        <v>134</v>
      </c>
      <c r="BA144" s="576">
        <v>836</v>
      </c>
      <c r="BB144" s="232">
        <f t="shared" si="52"/>
        <v>10032</v>
      </c>
      <c r="BC144" s="232">
        <f t="shared" si="53"/>
        <v>6570.96</v>
      </c>
      <c r="BD144" s="6"/>
      <c r="BE144" s="193"/>
      <c r="BF144" s="6">
        <f t="shared" si="55"/>
        <v>0</v>
      </c>
      <c r="BG144" s="193"/>
      <c r="BH144" s="6">
        <f t="shared" si="56"/>
        <v>0</v>
      </c>
      <c r="BI144" s="361"/>
      <c r="BJ144" s="6">
        <f t="shared" si="57"/>
        <v>0</v>
      </c>
      <c r="BK144" s="193"/>
      <c r="BL144" s="6"/>
      <c r="BM144" s="123"/>
      <c r="BN144" s="6">
        <f t="shared" si="58"/>
        <v>0</v>
      </c>
      <c r="BO144" s="193"/>
      <c r="BP144" s="6">
        <f t="shared" si="59"/>
        <v>0</v>
      </c>
      <c r="BQ144" s="193"/>
      <c r="BR144" s="6">
        <f t="shared" si="61"/>
        <v>0</v>
      </c>
      <c r="BS144" s="8">
        <v>30</v>
      </c>
      <c r="BT144" s="8">
        <v>31</v>
      </c>
      <c r="BU144" s="415">
        <f t="shared" si="60"/>
        <v>2.5833333333333335</v>
      </c>
      <c r="BV144" s="421">
        <f t="shared" si="54"/>
        <v>4.6451612903225801</v>
      </c>
      <c r="BW144" s="420">
        <f t="shared" si="62"/>
        <v>4.6451612903225801</v>
      </c>
      <c r="BX144" s="420"/>
      <c r="BY144" s="21">
        <f t="shared" si="63"/>
        <v>1855</v>
      </c>
    </row>
    <row r="145" spans="1:77" ht="15.75" customHeight="1" x14ac:dyDescent="0.2">
      <c r="A145" s="76">
        <v>2055</v>
      </c>
      <c r="B145" s="49" t="s">
        <v>237</v>
      </c>
      <c r="C145" s="49" t="s">
        <v>8</v>
      </c>
      <c r="D145" s="49">
        <v>18</v>
      </c>
      <c r="E145" s="50" t="s">
        <v>5</v>
      </c>
      <c r="F145" s="589" t="s">
        <v>1125</v>
      </c>
      <c r="G145" s="49">
        <v>0</v>
      </c>
      <c r="H145" s="639"/>
      <c r="I145" s="449"/>
      <c r="J145" s="452"/>
      <c r="K145" s="607">
        <f t="shared" si="51"/>
        <v>2055</v>
      </c>
      <c r="L145" s="1"/>
      <c r="M145" s="1"/>
      <c r="N145" s="1"/>
      <c r="O145" s="1"/>
      <c r="P145" s="1"/>
      <c r="Q145" s="1"/>
      <c r="R145" s="1"/>
      <c r="S145" s="1"/>
      <c r="T145" s="1"/>
      <c r="U145" s="1"/>
      <c r="V145" s="1"/>
      <c r="W145" s="1"/>
      <c r="X145" s="1"/>
      <c r="Y145" s="315"/>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210">
        <v>134</v>
      </c>
      <c r="BA145" s="582">
        <v>836</v>
      </c>
      <c r="BB145" s="232">
        <f t="shared" si="52"/>
        <v>0</v>
      </c>
      <c r="BC145" s="232">
        <f t="shared" si="53"/>
        <v>0</v>
      </c>
      <c r="BD145" s="7"/>
      <c r="BE145" s="193"/>
      <c r="BF145" s="6">
        <f t="shared" si="55"/>
        <v>0</v>
      </c>
      <c r="BG145" s="193"/>
      <c r="BH145" s="6">
        <f t="shared" si="56"/>
        <v>0</v>
      </c>
      <c r="BI145" s="361"/>
      <c r="BJ145" s="6">
        <f t="shared" si="57"/>
        <v>0</v>
      </c>
      <c r="BK145" s="193"/>
      <c r="BM145" s="123"/>
      <c r="BN145" s="6">
        <f t="shared" si="58"/>
        <v>0</v>
      </c>
      <c r="BO145" s="193"/>
      <c r="BP145" s="6">
        <f t="shared" si="59"/>
        <v>0</v>
      </c>
      <c r="BQ145" s="193"/>
      <c r="BR145" s="6">
        <f t="shared" si="61"/>
        <v>0</v>
      </c>
      <c r="BU145" s="415">
        <f t="shared" si="60"/>
        <v>0</v>
      </c>
      <c r="BV145" s="421">
        <f t="shared" si="54"/>
        <v>0</v>
      </c>
      <c r="BW145" s="420">
        <f t="shared" si="62"/>
        <v>0</v>
      </c>
      <c r="BX145" s="420"/>
      <c r="BY145" s="21">
        <f t="shared" si="63"/>
        <v>2055</v>
      </c>
    </row>
    <row r="146" spans="1:77" ht="15.75" customHeight="1" thickBot="1" x14ac:dyDescent="0.25">
      <c r="A146" s="247">
        <v>1659</v>
      </c>
      <c r="B146" s="17" t="s">
        <v>238</v>
      </c>
      <c r="C146" s="17" t="s">
        <v>8</v>
      </c>
      <c r="D146" s="17">
        <v>16</v>
      </c>
      <c r="E146" s="18" t="s">
        <v>6</v>
      </c>
      <c r="F146" s="591" t="s">
        <v>1125</v>
      </c>
      <c r="G146" s="17">
        <v>2</v>
      </c>
      <c r="H146" s="650"/>
      <c r="I146" s="536"/>
      <c r="J146" s="553"/>
      <c r="K146" s="448">
        <f t="shared" si="51"/>
        <v>1659</v>
      </c>
      <c r="L146" s="1" t="s">
        <v>1325</v>
      </c>
      <c r="M146" s="1"/>
      <c r="N146" s="1"/>
      <c r="O146" s="1"/>
      <c r="P146" s="1"/>
      <c r="Q146" s="1"/>
      <c r="R146" s="1"/>
      <c r="S146" s="1"/>
      <c r="T146" s="1"/>
      <c r="U146" s="1"/>
      <c r="V146" s="1"/>
      <c r="W146" s="1"/>
      <c r="X146" s="1"/>
      <c r="Y146" s="313"/>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242">
        <v>147.5</v>
      </c>
      <c r="BA146" s="576">
        <v>1247</v>
      </c>
      <c r="BB146" s="232">
        <f t="shared" si="52"/>
        <v>2494</v>
      </c>
      <c r="BC146" s="232">
        <f t="shared" si="53"/>
        <v>1633.5700000000002</v>
      </c>
      <c r="BE146" s="129"/>
      <c r="BF146" s="6">
        <f t="shared" si="55"/>
        <v>0</v>
      </c>
      <c r="BG146" s="129"/>
      <c r="BH146" s="6">
        <f t="shared" si="56"/>
        <v>0</v>
      </c>
      <c r="BI146" s="359"/>
      <c r="BJ146" s="6">
        <f t="shared" si="57"/>
        <v>0</v>
      </c>
      <c r="BK146" s="129"/>
      <c r="BM146" s="121"/>
      <c r="BN146" s="6">
        <f t="shared" si="58"/>
        <v>0</v>
      </c>
      <c r="BO146" s="129"/>
      <c r="BP146" s="6">
        <f t="shared" si="59"/>
        <v>0</v>
      </c>
      <c r="BQ146" s="129"/>
      <c r="BR146" s="6">
        <f t="shared" si="61"/>
        <v>0</v>
      </c>
      <c r="BS146" s="8">
        <v>11</v>
      </c>
      <c r="BT146" s="8">
        <v>12</v>
      </c>
      <c r="BU146" s="415">
        <f t="shared" si="60"/>
        <v>1</v>
      </c>
      <c r="BV146" s="421">
        <f t="shared" si="54"/>
        <v>2</v>
      </c>
      <c r="BW146" s="420">
        <f t="shared" si="62"/>
        <v>2</v>
      </c>
      <c r="BX146" s="420"/>
      <c r="BY146" s="21">
        <f t="shared" si="63"/>
        <v>1659</v>
      </c>
    </row>
    <row r="147" spans="1:77" ht="26.25" customHeight="1" thickBot="1" x14ac:dyDescent="0.25">
      <c r="A147" s="37" t="s">
        <v>944</v>
      </c>
      <c r="B147" s="9"/>
      <c r="C147" s="9"/>
      <c r="D147" s="9"/>
      <c r="E147" s="10"/>
      <c r="F147" s="398"/>
      <c r="G147" s="9"/>
      <c r="H147" s="651"/>
      <c r="I147" s="398"/>
      <c r="J147" s="398"/>
      <c r="K147" s="9"/>
      <c r="N147" s="9"/>
      <c r="O147" s="9"/>
      <c r="P147" s="9"/>
      <c r="Q147" s="9"/>
      <c r="R147" s="9"/>
      <c r="S147" s="9"/>
      <c r="T147" s="9"/>
      <c r="U147" s="9"/>
      <c r="V147" s="9"/>
      <c r="W147" s="9"/>
      <c r="X147" s="9"/>
      <c r="Y147" s="9"/>
      <c r="Z147" s="9"/>
      <c r="AB147" s="9"/>
      <c r="AC147" s="9"/>
      <c r="AD147" s="9"/>
      <c r="AK147" s="9"/>
      <c r="AL147" s="9"/>
      <c r="AM147" s="9"/>
      <c r="AN147" s="9"/>
      <c r="AO147" s="9"/>
      <c r="AQ147" s="9"/>
      <c r="AR147" s="9"/>
      <c r="AS147" s="9"/>
      <c r="AZ147" s="9"/>
      <c r="BB147" s="232"/>
      <c r="BC147" s="232"/>
      <c r="BE147" s="148"/>
      <c r="BF147" s="6">
        <f t="shared" si="55"/>
        <v>0</v>
      </c>
      <c r="BG147" s="148"/>
      <c r="BI147" s="9"/>
      <c r="BK147" s="148"/>
      <c r="BM147" s="9"/>
      <c r="BO147" s="148"/>
      <c r="BQ147" s="148"/>
      <c r="BV147" s="421"/>
      <c r="BW147" s="420">
        <f t="shared" si="62"/>
        <v>0</v>
      </c>
      <c r="BX147" s="420"/>
      <c r="BY147" s="37" t="s">
        <v>944</v>
      </c>
    </row>
    <row r="148" spans="1:77" ht="15" customHeight="1" thickBot="1" x14ac:dyDescent="0.25">
      <c r="A148" s="23">
        <v>1848</v>
      </c>
      <c r="B148" s="24" t="s">
        <v>237</v>
      </c>
      <c r="C148" s="24" t="s">
        <v>945</v>
      </c>
      <c r="D148" s="24">
        <v>18</v>
      </c>
      <c r="E148" s="25" t="s">
        <v>4</v>
      </c>
      <c r="F148" s="588" t="s">
        <v>955</v>
      </c>
      <c r="G148" s="24">
        <v>10</v>
      </c>
      <c r="H148" s="645"/>
      <c r="I148" s="535"/>
      <c r="J148" s="452"/>
      <c r="K148" s="437">
        <f>A148</f>
        <v>1848</v>
      </c>
      <c r="L148" s="24" t="s">
        <v>1046</v>
      </c>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07">
        <v>106</v>
      </c>
      <c r="BA148" s="577">
        <v>671</v>
      </c>
      <c r="BB148" s="330">
        <f>G148*BA148</f>
        <v>6710</v>
      </c>
      <c r="BC148" s="330">
        <f>BB148*$BC$5</f>
        <v>4395.05</v>
      </c>
      <c r="BD148" s="348"/>
      <c r="BE148" s="129"/>
      <c r="BF148" s="6">
        <f t="shared" si="55"/>
        <v>0</v>
      </c>
      <c r="BG148" s="128"/>
      <c r="BH148" s="348">
        <f>BG148*AZ148</f>
        <v>0</v>
      </c>
      <c r="BI148" s="121"/>
      <c r="BJ148" s="6">
        <f>BI148*AZ148</f>
        <v>0</v>
      </c>
      <c r="BK148" s="129"/>
      <c r="BM148" s="359"/>
      <c r="BN148" s="6">
        <f>BM148*AZ148</f>
        <v>0</v>
      </c>
      <c r="BO148" s="129"/>
      <c r="BP148" s="348">
        <f>BO148*AZ148</f>
        <v>0</v>
      </c>
      <c r="BQ148" s="129"/>
      <c r="BR148" s="6">
        <f>BQ148*AZ148</f>
        <v>0</v>
      </c>
      <c r="BS148" s="8">
        <v>8</v>
      </c>
      <c r="BT148" s="8">
        <v>8</v>
      </c>
      <c r="BU148" s="415">
        <f>BT148/12</f>
        <v>0.66666666666666663</v>
      </c>
      <c r="BV148" s="421">
        <f>IF(OR(BT148=0),0,((G148-I148)/BU148))</f>
        <v>15</v>
      </c>
      <c r="BW148" s="420">
        <f t="shared" si="62"/>
        <v>15</v>
      </c>
      <c r="BX148" s="420"/>
      <c r="BY148" s="21">
        <f>A148</f>
        <v>1848</v>
      </c>
    </row>
    <row r="149" spans="1:77" ht="15.75" customHeight="1" thickBot="1" x14ac:dyDescent="0.25">
      <c r="A149" s="21">
        <v>1845</v>
      </c>
      <c r="B149" s="1" t="s">
        <v>237</v>
      </c>
      <c r="C149" s="1" t="s">
        <v>945</v>
      </c>
      <c r="D149" s="1">
        <v>18</v>
      </c>
      <c r="E149" s="2" t="s">
        <v>5</v>
      </c>
      <c r="F149" s="589" t="s">
        <v>955</v>
      </c>
      <c r="G149" s="1">
        <v>4</v>
      </c>
      <c r="H149" s="707"/>
      <c r="I149" s="449"/>
      <c r="J149" s="452"/>
      <c r="K149" s="283">
        <f>A149</f>
        <v>1845</v>
      </c>
      <c r="L149" s="1" t="s">
        <v>1193</v>
      </c>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75">
        <v>106</v>
      </c>
      <c r="BA149" s="577">
        <v>671</v>
      </c>
      <c r="BB149" s="232">
        <f>G149*BA149</f>
        <v>2684</v>
      </c>
      <c r="BC149" s="232">
        <f>BB149*$BC$5</f>
        <v>1758.02</v>
      </c>
      <c r="BE149" s="129"/>
      <c r="BF149" s="6">
        <f t="shared" si="55"/>
        <v>0</v>
      </c>
      <c r="BG149" s="129"/>
      <c r="BH149" s="6">
        <f>BG149*AZ149</f>
        <v>0</v>
      </c>
      <c r="BI149" s="121">
        <v>5</v>
      </c>
      <c r="BJ149" s="6">
        <f>BI149*AZ149</f>
        <v>530</v>
      </c>
      <c r="BK149" s="129"/>
      <c r="BM149" s="359"/>
      <c r="BN149" s="6">
        <f>BM149*AZ149</f>
        <v>0</v>
      </c>
      <c r="BO149" s="129"/>
      <c r="BP149" s="6">
        <f>BO149*AZ149</f>
        <v>0</v>
      </c>
      <c r="BQ149" s="129"/>
      <c r="BR149" s="6">
        <f>BQ149*AZ149</f>
        <v>0</v>
      </c>
      <c r="BS149" s="8">
        <v>20</v>
      </c>
      <c r="BT149" s="8">
        <v>20</v>
      </c>
      <c r="BU149" s="415">
        <f>BT149/12</f>
        <v>1.6666666666666667</v>
      </c>
      <c r="BV149" s="421">
        <f>IF(OR(BT149=0),0,((G149-I149)/BU149))</f>
        <v>2.4</v>
      </c>
      <c r="BW149" s="420">
        <f t="shared" si="62"/>
        <v>5.3999999999999995</v>
      </c>
      <c r="BX149" s="420"/>
      <c r="BY149" s="21">
        <f>A149</f>
        <v>1845</v>
      </c>
    </row>
    <row r="150" spans="1:77" ht="15.75" customHeight="1" thickBot="1" x14ac:dyDescent="0.25">
      <c r="A150" s="22">
        <v>1846</v>
      </c>
      <c r="B150" s="17" t="s">
        <v>237</v>
      </c>
      <c r="C150" s="17" t="s">
        <v>945</v>
      </c>
      <c r="D150" s="17">
        <v>18</v>
      </c>
      <c r="E150" s="18" t="s">
        <v>6</v>
      </c>
      <c r="F150" s="591" t="s">
        <v>955</v>
      </c>
      <c r="G150" s="17">
        <v>11</v>
      </c>
      <c r="H150" s="650"/>
      <c r="I150" s="536"/>
      <c r="J150" s="452"/>
      <c r="K150" s="284">
        <f>A150</f>
        <v>1846</v>
      </c>
      <c r="L150" s="17" t="s">
        <v>1248</v>
      </c>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77">
        <v>92</v>
      </c>
      <c r="BA150" s="577">
        <v>671</v>
      </c>
      <c r="BB150" s="540">
        <f>G150*BA150</f>
        <v>7381</v>
      </c>
      <c r="BC150" s="540">
        <f>BB150*$BC$5</f>
        <v>4834.5550000000003</v>
      </c>
      <c r="BD150" s="430"/>
      <c r="BE150" s="129"/>
      <c r="BF150" s="6">
        <f t="shared" si="55"/>
        <v>0</v>
      </c>
      <c r="BG150" s="130"/>
      <c r="BH150" s="430">
        <f>BG150*AZ150</f>
        <v>0</v>
      </c>
      <c r="BI150" s="121"/>
      <c r="BJ150" s="6">
        <f>BI150*AZ150</f>
        <v>0</v>
      </c>
      <c r="BK150" s="129"/>
      <c r="BM150" s="359"/>
      <c r="BN150" s="6">
        <f>BM150*AZ150</f>
        <v>0</v>
      </c>
      <c r="BO150" s="129"/>
      <c r="BP150" s="430">
        <f>BO150*AZ150</f>
        <v>0</v>
      </c>
      <c r="BQ150" s="129"/>
      <c r="BR150" s="6">
        <f>BQ150*AZ150</f>
        <v>0</v>
      </c>
      <c r="BS150" s="8">
        <v>10</v>
      </c>
      <c r="BT150" s="8">
        <v>9</v>
      </c>
      <c r="BU150" s="415">
        <f>BT150/12</f>
        <v>0.75</v>
      </c>
      <c r="BV150" s="421">
        <f>IF(OR(BT150=0),0,((G150-I150)/BU150))</f>
        <v>14.666666666666666</v>
      </c>
      <c r="BW150" s="420">
        <f t="shared" si="62"/>
        <v>14.666666666666666</v>
      </c>
      <c r="BX150" s="420"/>
      <c r="BY150" s="21">
        <f>A150</f>
        <v>1846</v>
      </c>
    </row>
    <row r="151" spans="1:77" ht="26.25" customHeight="1" thickBot="1" x14ac:dyDescent="0.25">
      <c r="A151" s="37" t="s">
        <v>308</v>
      </c>
      <c r="B151" s="9"/>
      <c r="C151" s="9"/>
      <c r="D151" s="9"/>
      <c r="E151" s="10"/>
      <c r="F151" s="398"/>
      <c r="G151" s="9"/>
      <c r="H151" s="651"/>
      <c r="I151" s="400"/>
      <c r="J151" s="400"/>
      <c r="K151" s="55"/>
      <c r="N151" s="9"/>
      <c r="O151" s="9"/>
      <c r="P151" s="9"/>
      <c r="Q151" s="9"/>
      <c r="R151" s="9"/>
      <c r="S151" s="9"/>
      <c r="T151" s="9"/>
      <c r="U151" s="9"/>
      <c r="V151" s="9"/>
      <c r="W151" s="9"/>
      <c r="X151" s="9"/>
      <c r="Y151" s="9"/>
      <c r="Z151" s="9"/>
      <c r="AB151" s="9"/>
      <c r="AC151" s="9"/>
      <c r="AD151" s="9"/>
      <c r="AK151" s="9"/>
      <c r="AL151" s="9"/>
      <c r="AM151" s="9"/>
      <c r="AN151" s="9"/>
      <c r="AO151" s="9"/>
      <c r="AQ151" s="9"/>
      <c r="AR151" s="9"/>
      <c r="AS151" s="9"/>
      <c r="AZ151" s="9"/>
      <c r="BB151" s="232"/>
      <c r="BC151" s="232"/>
      <c r="BE151" s="148"/>
      <c r="BF151" s="6">
        <f t="shared" si="55"/>
        <v>0</v>
      </c>
      <c r="BG151" s="148"/>
      <c r="BI151" s="9"/>
      <c r="BK151" s="148"/>
      <c r="BM151" s="9"/>
      <c r="BO151" s="148"/>
      <c r="BQ151" s="148"/>
      <c r="BV151" s="421"/>
      <c r="BW151" s="420">
        <f t="shared" si="62"/>
        <v>0</v>
      </c>
      <c r="BX151" s="420"/>
      <c r="BY151" s="37" t="s">
        <v>308</v>
      </c>
    </row>
    <row r="152" spans="1:77" ht="16.5" customHeight="1" thickBot="1" x14ac:dyDescent="0.25">
      <c r="A152" s="228">
        <v>1857</v>
      </c>
      <c r="B152" s="137" t="s">
        <v>237</v>
      </c>
      <c r="C152" s="137" t="s">
        <v>731</v>
      </c>
      <c r="D152" s="137">
        <v>18</v>
      </c>
      <c r="E152" s="138" t="s">
        <v>6</v>
      </c>
      <c r="F152" s="588" t="s">
        <v>955</v>
      </c>
      <c r="G152" s="137">
        <v>17</v>
      </c>
      <c r="H152" s="653"/>
      <c r="I152" s="535"/>
      <c r="J152" s="452"/>
      <c r="K152" s="446">
        <f t="shared" ref="K152:K160" si="64">A152</f>
        <v>1857</v>
      </c>
      <c r="L152" s="9" t="s">
        <v>1214</v>
      </c>
      <c r="N152" s="1"/>
      <c r="O152" s="1"/>
      <c r="P152" s="1"/>
      <c r="Q152" s="1"/>
      <c r="R152" s="1"/>
      <c r="S152" s="1"/>
      <c r="T152" s="1"/>
      <c r="U152" s="1"/>
      <c r="V152" s="1"/>
      <c r="W152" s="1"/>
      <c r="X152" s="1"/>
      <c r="Y152" s="380"/>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212">
        <v>101</v>
      </c>
      <c r="BA152" s="581">
        <v>814</v>
      </c>
      <c r="BB152" s="232">
        <f t="shared" ref="BB152:BB174" si="65">G152*BA152</f>
        <v>13838</v>
      </c>
      <c r="BC152" s="232">
        <f>BB152*$BC$5</f>
        <v>9063.8900000000012</v>
      </c>
      <c r="BE152" s="128"/>
      <c r="BF152" s="6">
        <f t="shared" si="55"/>
        <v>0</v>
      </c>
      <c r="BG152" s="220"/>
      <c r="BH152" s="6">
        <f>BG152*AZ152</f>
        <v>0</v>
      </c>
      <c r="BI152" s="120"/>
      <c r="BJ152" s="6">
        <f t="shared" ref="BJ152:BJ162" si="66">BI152*AZ152</f>
        <v>0</v>
      </c>
      <c r="BK152" s="128"/>
      <c r="BM152" s="120"/>
      <c r="BN152" s="6">
        <f t="shared" ref="BN152:BN162" si="67">BM152*AZ152</f>
        <v>0</v>
      </c>
      <c r="BO152" s="128"/>
      <c r="BP152" s="6">
        <f t="shared" ref="BP152:BP162" si="68">BO152*AZ152</f>
        <v>0</v>
      </c>
      <c r="BQ152" s="128"/>
      <c r="BR152" s="6">
        <f t="shared" ref="BR152:BR174" si="69">BQ152*AZ152</f>
        <v>0</v>
      </c>
      <c r="BS152" s="8">
        <v>5</v>
      </c>
      <c r="BT152" s="8">
        <v>5</v>
      </c>
      <c r="BU152" s="415">
        <f t="shared" ref="BU152:BU174" si="70">BT152/12</f>
        <v>0.41666666666666669</v>
      </c>
      <c r="BV152" s="421">
        <f t="shared" ref="BV152:BV174" si="71">IF(OR(BT152=0),0,((G152-I152)/BU152))</f>
        <v>40.799999999999997</v>
      </c>
      <c r="BW152" s="420">
        <f t="shared" si="62"/>
        <v>40.799999999999997</v>
      </c>
      <c r="BX152" s="420"/>
      <c r="BY152" s="21">
        <f t="shared" ref="BY152:BY174" si="72">A152</f>
        <v>1857</v>
      </c>
    </row>
    <row r="153" spans="1:77" ht="16.5" customHeight="1" thickBot="1" x14ac:dyDescent="0.25">
      <c r="A153" s="21">
        <v>1828</v>
      </c>
      <c r="B153" s="1" t="s">
        <v>237</v>
      </c>
      <c r="C153" s="1" t="s">
        <v>202</v>
      </c>
      <c r="D153" s="1">
        <v>18</v>
      </c>
      <c r="E153" s="2" t="s">
        <v>4</v>
      </c>
      <c r="F153" s="589" t="s">
        <v>955</v>
      </c>
      <c r="G153" s="1">
        <v>21</v>
      </c>
      <c r="H153" s="648"/>
      <c r="I153" s="449"/>
      <c r="J153" s="452"/>
      <c r="K153" s="324">
        <f>A153</f>
        <v>1828</v>
      </c>
      <c r="L153" s="1" t="s">
        <v>1251</v>
      </c>
      <c r="M153" s="338" t="s">
        <v>1205</v>
      </c>
      <c r="N153" s="1"/>
      <c r="O153" s="1"/>
      <c r="P153" s="1"/>
      <c r="Q153" s="1"/>
      <c r="R153" s="1"/>
      <c r="S153" s="1"/>
      <c r="T153" s="1"/>
      <c r="U153" s="1"/>
      <c r="V153" s="1"/>
      <c r="W153" s="1"/>
      <c r="X153" s="1"/>
      <c r="Y153" s="315"/>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75">
        <v>101</v>
      </c>
      <c r="BA153" s="581">
        <v>814</v>
      </c>
      <c r="BB153" s="232">
        <f t="shared" si="65"/>
        <v>17094</v>
      </c>
      <c r="BC153" s="232">
        <f>BB153*$BC$5</f>
        <v>11196.57</v>
      </c>
      <c r="BE153" s="218"/>
      <c r="BF153" s="6">
        <f t="shared" si="55"/>
        <v>0</v>
      </c>
      <c r="BG153" s="129"/>
      <c r="BH153" s="6">
        <f>BG153*AZ153</f>
        <v>0</v>
      </c>
      <c r="BI153" s="122"/>
      <c r="BJ153" s="6">
        <f t="shared" si="66"/>
        <v>0</v>
      </c>
      <c r="BK153" s="218"/>
      <c r="BM153" s="122"/>
      <c r="BN153" s="6">
        <f t="shared" si="67"/>
        <v>0</v>
      </c>
      <c r="BO153" s="218"/>
      <c r="BP153" s="6">
        <f t="shared" si="68"/>
        <v>0</v>
      </c>
      <c r="BQ153" s="218"/>
      <c r="BR153" s="6">
        <f t="shared" si="69"/>
        <v>0</v>
      </c>
      <c r="BS153" s="8">
        <v>3</v>
      </c>
      <c r="BT153" s="8">
        <v>3</v>
      </c>
      <c r="BU153" s="415">
        <f t="shared" si="70"/>
        <v>0.25</v>
      </c>
      <c r="BV153" s="421">
        <f t="shared" si="71"/>
        <v>84</v>
      </c>
      <c r="BW153" s="420">
        <f t="shared" si="62"/>
        <v>84</v>
      </c>
      <c r="BX153" s="420"/>
      <c r="BY153" s="21">
        <f t="shared" si="72"/>
        <v>1828</v>
      </c>
    </row>
    <row r="154" spans="1:77" ht="16.5" customHeight="1" thickBot="1" x14ac:dyDescent="0.25">
      <c r="A154" s="21">
        <v>1829</v>
      </c>
      <c r="B154" s="1" t="s">
        <v>237</v>
      </c>
      <c r="C154" s="1" t="s">
        <v>202</v>
      </c>
      <c r="D154" s="1">
        <v>18</v>
      </c>
      <c r="E154" s="2" t="s">
        <v>5</v>
      </c>
      <c r="F154" s="589" t="s">
        <v>955</v>
      </c>
      <c r="G154" s="1">
        <v>17</v>
      </c>
      <c r="H154" s="648"/>
      <c r="I154" s="449"/>
      <c r="J154" s="452"/>
      <c r="K154" s="324">
        <f t="shared" si="64"/>
        <v>1829</v>
      </c>
      <c r="L154" s="1" t="s">
        <v>1538</v>
      </c>
      <c r="N154" s="1"/>
      <c r="O154" s="1"/>
      <c r="P154" s="1"/>
      <c r="Q154" s="1"/>
      <c r="R154" s="1"/>
      <c r="S154" s="1"/>
      <c r="T154" s="1"/>
      <c r="U154" s="1"/>
      <c r="V154" s="1"/>
      <c r="W154" s="1"/>
      <c r="X154" s="1"/>
      <c r="Y154" s="315"/>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75">
        <v>101</v>
      </c>
      <c r="BA154" s="581">
        <v>814</v>
      </c>
      <c r="BB154" s="232">
        <f t="shared" si="65"/>
        <v>13838</v>
      </c>
      <c r="BC154" s="232">
        <v>10</v>
      </c>
      <c r="BE154" s="218"/>
      <c r="BF154" s="6">
        <f t="shared" si="55"/>
        <v>0</v>
      </c>
      <c r="BG154" s="129"/>
      <c r="BH154" s="6">
        <f>BG154*AZ154</f>
        <v>0</v>
      </c>
      <c r="BI154" s="122"/>
      <c r="BJ154" s="6">
        <f t="shared" si="66"/>
        <v>0</v>
      </c>
      <c r="BK154" s="218"/>
      <c r="BM154" s="122"/>
      <c r="BN154" s="6">
        <f t="shared" si="67"/>
        <v>0</v>
      </c>
      <c r="BO154" s="218"/>
      <c r="BP154" s="6">
        <f t="shared" si="68"/>
        <v>0</v>
      </c>
      <c r="BQ154" s="218"/>
      <c r="BR154" s="6">
        <f t="shared" si="69"/>
        <v>0</v>
      </c>
      <c r="BS154" s="8">
        <v>4</v>
      </c>
      <c r="BT154" s="8">
        <v>4</v>
      </c>
      <c r="BU154" s="415">
        <f t="shared" si="70"/>
        <v>0.33333333333333331</v>
      </c>
      <c r="BV154" s="421">
        <f t="shared" si="71"/>
        <v>51</v>
      </c>
      <c r="BW154" s="420">
        <f t="shared" si="62"/>
        <v>51</v>
      </c>
      <c r="BX154" s="420"/>
      <c r="BY154" s="21">
        <f t="shared" si="72"/>
        <v>1829</v>
      </c>
    </row>
    <row r="155" spans="1:77" ht="16.5" customHeight="1" thickBot="1" x14ac:dyDescent="0.25">
      <c r="A155" s="21">
        <v>1886</v>
      </c>
      <c r="B155" s="1" t="s">
        <v>237</v>
      </c>
      <c r="C155" s="1" t="s">
        <v>1045</v>
      </c>
      <c r="D155" s="1">
        <v>18</v>
      </c>
      <c r="E155" s="2" t="s">
        <v>4</v>
      </c>
      <c r="F155" s="589" t="s">
        <v>955</v>
      </c>
      <c r="G155" s="1">
        <v>10</v>
      </c>
      <c r="H155" s="648"/>
      <c r="I155" s="449"/>
      <c r="J155" s="452"/>
      <c r="K155" s="324">
        <f t="shared" si="64"/>
        <v>1886</v>
      </c>
      <c r="L155" s="1" t="s">
        <v>1262</v>
      </c>
      <c r="M155" s="1"/>
      <c r="N155" s="1"/>
      <c r="O155" s="1"/>
      <c r="P155" s="1"/>
      <c r="Q155" s="1"/>
      <c r="R155" s="1"/>
      <c r="S155" s="1"/>
      <c r="T155" s="1"/>
      <c r="U155" s="1"/>
      <c r="V155" s="1"/>
      <c r="W155" s="1"/>
      <c r="X155" s="1"/>
      <c r="Y155" s="315"/>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75">
        <v>118</v>
      </c>
      <c r="BA155" s="581">
        <v>814</v>
      </c>
      <c r="BB155" s="232">
        <f t="shared" si="65"/>
        <v>8140</v>
      </c>
      <c r="BC155" s="232">
        <f t="shared" ref="BC155:BC161" si="73">BB155*$BC$5</f>
        <v>5331.7</v>
      </c>
      <c r="BE155" s="218"/>
      <c r="BF155" s="6">
        <f t="shared" si="55"/>
        <v>0</v>
      </c>
      <c r="BG155" s="129"/>
      <c r="BH155" s="6">
        <f>BG155*AZ155</f>
        <v>0</v>
      </c>
      <c r="BI155" s="122"/>
      <c r="BJ155" s="6">
        <f t="shared" si="66"/>
        <v>0</v>
      </c>
      <c r="BK155" s="218"/>
      <c r="BM155" s="122"/>
      <c r="BN155" s="6">
        <f t="shared" si="67"/>
        <v>0</v>
      </c>
      <c r="BO155" s="218"/>
      <c r="BP155" s="6">
        <f t="shared" si="68"/>
        <v>0</v>
      </c>
      <c r="BQ155" s="218"/>
      <c r="BR155" s="6">
        <f t="shared" si="69"/>
        <v>0</v>
      </c>
      <c r="BS155" s="8">
        <v>9</v>
      </c>
      <c r="BT155" s="8">
        <v>9</v>
      </c>
      <c r="BU155" s="415">
        <f t="shared" si="70"/>
        <v>0.75</v>
      </c>
      <c r="BV155" s="421">
        <f t="shared" si="71"/>
        <v>13.333333333333334</v>
      </c>
      <c r="BW155" s="420">
        <f t="shared" si="62"/>
        <v>13.333333333333334</v>
      </c>
      <c r="BX155" s="420"/>
      <c r="BY155" s="21">
        <f t="shared" si="72"/>
        <v>1886</v>
      </c>
    </row>
    <row r="156" spans="1:77" ht="16.5" customHeight="1" x14ac:dyDescent="0.2">
      <c r="A156" s="21">
        <v>1889</v>
      </c>
      <c r="B156" s="1" t="s">
        <v>237</v>
      </c>
      <c r="C156" s="1" t="s">
        <v>1045</v>
      </c>
      <c r="D156" s="1">
        <v>18</v>
      </c>
      <c r="E156" s="2" t="s">
        <v>6</v>
      </c>
      <c r="F156" s="589" t="s">
        <v>955</v>
      </c>
      <c r="G156" s="1">
        <v>2</v>
      </c>
      <c r="H156" s="648"/>
      <c r="I156" s="449"/>
      <c r="J156" s="452"/>
      <c r="K156" s="324">
        <f t="shared" si="64"/>
        <v>1889</v>
      </c>
      <c r="L156" s="1" t="s">
        <v>1342</v>
      </c>
      <c r="M156" s="1"/>
      <c r="N156" s="1"/>
      <c r="O156" s="1"/>
      <c r="P156" s="1"/>
      <c r="Q156" s="1"/>
      <c r="R156" s="1"/>
      <c r="S156" s="1"/>
      <c r="T156" s="1"/>
      <c r="U156" s="1"/>
      <c r="V156" s="1"/>
      <c r="W156" s="1"/>
      <c r="X156" s="1"/>
      <c r="Y156" s="315"/>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75">
        <v>118</v>
      </c>
      <c r="BA156" s="581">
        <v>814</v>
      </c>
      <c r="BB156" s="232">
        <f t="shared" si="65"/>
        <v>1628</v>
      </c>
      <c r="BC156" s="232">
        <f t="shared" si="73"/>
        <v>1066.3400000000001</v>
      </c>
      <c r="BE156" s="218"/>
      <c r="BF156" s="6">
        <f t="shared" si="55"/>
        <v>0</v>
      </c>
      <c r="BG156" s="129"/>
      <c r="BH156" s="6">
        <f>BG156*AZ156</f>
        <v>0</v>
      </c>
      <c r="BI156" s="122"/>
      <c r="BJ156" s="6">
        <f t="shared" si="66"/>
        <v>0</v>
      </c>
      <c r="BK156" s="218"/>
      <c r="BM156" s="122"/>
      <c r="BN156" s="6">
        <f t="shared" si="67"/>
        <v>0</v>
      </c>
      <c r="BO156" s="218"/>
      <c r="BP156" s="6">
        <f t="shared" si="68"/>
        <v>0</v>
      </c>
      <c r="BQ156" s="218"/>
      <c r="BR156" s="6">
        <f t="shared" si="69"/>
        <v>0</v>
      </c>
      <c r="BS156" s="8">
        <v>3</v>
      </c>
      <c r="BT156" s="8">
        <v>3</v>
      </c>
      <c r="BU156" s="415">
        <f t="shared" si="70"/>
        <v>0.25</v>
      </c>
      <c r="BV156" s="421">
        <f t="shared" si="71"/>
        <v>8</v>
      </c>
      <c r="BW156" s="420">
        <f t="shared" si="62"/>
        <v>8</v>
      </c>
      <c r="BX156" s="420"/>
      <c r="BY156" s="21">
        <f t="shared" si="72"/>
        <v>1889</v>
      </c>
    </row>
    <row r="157" spans="1:77" ht="16.5" customHeight="1" x14ac:dyDescent="0.2">
      <c r="A157" s="389">
        <v>1614</v>
      </c>
      <c r="B157" s="1" t="s">
        <v>238</v>
      </c>
      <c r="C157" s="1" t="s">
        <v>56</v>
      </c>
      <c r="D157" s="1">
        <v>16</v>
      </c>
      <c r="E157" s="2" t="s">
        <v>4</v>
      </c>
      <c r="F157" s="589" t="s">
        <v>955</v>
      </c>
      <c r="G157" s="1">
        <v>8</v>
      </c>
      <c r="H157" s="648"/>
      <c r="I157" s="449"/>
      <c r="J157" s="452"/>
      <c r="K157" s="324">
        <f t="shared" si="64"/>
        <v>1614</v>
      </c>
      <c r="L157" s="1" t="s">
        <v>1157</v>
      </c>
      <c r="N157" s="1"/>
      <c r="O157" s="1"/>
      <c r="P157" s="1"/>
      <c r="Q157" s="1"/>
      <c r="R157" s="1"/>
      <c r="S157" s="1"/>
      <c r="T157" s="1"/>
      <c r="U157" s="1"/>
      <c r="V157" s="1"/>
      <c r="W157" s="1"/>
      <c r="X157" s="1"/>
      <c r="Y157" s="315"/>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75">
        <v>118</v>
      </c>
      <c r="BA157" s="576">
        <v>1156</v>
      </c>
      <c r="BB157" s="232">
        <f t="shared" si="65"/>
        <v>9248</v>
      </c>
      <c r="BC157" s="232">
        <f t="shared" si="73"/>
        <v>6057.4400000000005</v>
      </c>
      <c r="BE157" s="218"/>
      <c r="BF157" s="6">
        <f t="shared" si="55"/>
        <v>0</v>
      </c>
      <c r="BG157" s="129"/>
      <c r="BI157" s="122"/>
      <c r="BJ157" s="6">
        <f t="shared" si="66"/>
        <v>0</v>
      </c>
      <c r="BK157" s="218"/>
      <c r="BM157" s="122"/>
      <c r="BN157" s="6">
        <f t="shared" si="67"/>
        <v>0</v>
      </c>
      <c r="BO157" s="218"/>
      <c r="BP157" s="6">
        <f t="shared" si="68"/>
        <v>0</v>
      </c>
      <c r="BQ157" s="218"/>
      <c r="BR157" s="6">
        <f t="shared" si="69"/>
        <v>0</v>
      </c>
      <c r="BS157" s="8">
        <v>5</v>
      </c>
      <c r="BT157" s="8">
        <v>5</v>
      </c>
      <c r="BU157" s="415">
        <f t="shared" si="70"/>
        <v>0.41666666666666669</v>
      </c>
      <c r="BV157" s="421">
        <f t="shared" si="71"/>
        <v>19.2</v>
      </c>
      <c r="BW157" s="420">
        <f t="shared" si="62"/>
        <v>19.2</v>
      </c>
      <c r="BX157" s="420"/>
      <c r="BY157" s="21">
        <f t="shared" si="72"/>
        <v>1614</v>
      </c>
    </row>
    <row r="158" spans="1:77" ht="16.5" customHeight="1" x14ac:dyDescent="0.2">
      <c r="A158" s="240">
        <v>1617</v>
      </c>
      <c r="B158" s="1" t="s">
        <v>238</v>
      </c>
      <c r="C158" s="1" t="s">
        <v>56</v>
      </c>
      <c r="D158" s="1">
        <v>16</v>
      </c>
      <c r="E158" s="2" t="s">
        <v>5</v>
      </c>
      <c r="F158" s="589" t="s">
        <v>955</v>
      </c>
      <c r="G158" s="1">
        <v>10</v>
      </c>
      <c r="H158" s="648"/>
      <c r="I158" s="449"/>
      <c r="J158" s="452"/>
      <c r="K158" s="324">
        <f t="shared" si="64"/>
        <v>1617</v>
      </c>
      <c r="L158" s="1" t="s">
        <v>1201</v>
      </c>
      <c r="M158" s="1" t="s">
        <v>1342</v>
      </c>
      <c r="N158" s="1"/>
      <c r="O158" s="1"/>
      <c r="P158" s="1"/>
      <c r="Q158" s="1"/>
      <c r="R158" s="1"/>
      <c r="S158" s="1"/>
      <c r="T158" s="1"/>
      <c r="U158" s="1"/>
      <c r="V158" s="1"/>
      <c r="W158" s="1"/>
      <c r="X158" s="1"/>
      <c r="Y158" s="315"/>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75">
        <v>118</v>
      </c>
      <c r="BA158" s="576">
        <v>1156</v>
      </c>
      <c r="BB158" s="232">
        <f t="shared" si="65"/>
        <v>11560</v>
      </c>
      <c r="BC158" s="232">
        <f t="shared" si="73"/>
        <v>7571.8</v>
      </c>
      <c r="BE158" s="129"/>
      <c r="BF158" s="6">
        <f t="shared" si="55"/>
        <v>0</v>
      </c>
      <c r="BG158" s="129"/>
      <c r="BH158" s="6">
        <f>BG158*AZ158</f>
        <v>0</v>
      </c>
      <c r="BI158" s="121"/>
      <c r="BJ158" s="6">
        <f t="shared" si="66"/>
        <v>0</v>
      </c>
      <c r="BK158" s="129"/>
      <c r="BM158" s="121"/>
      <c r="BN158" s="6">
        <f t="shared" si="67"/>
        <v>0</v>
      </c>
      <c r="BO158" s="129"/>
      <c r="BP158" s="6">
        <f t="shared" si="68"/>
        <v>0</v>
      </c>
      <c r="BQ158" s="129"/>
      <c r="BR158" s="6">
        <f t="shared" si="69"/>
        <v>0</v>
      </c>
      <c r="BS158" s="8">
        <v>6</v>
      </c>
      <c r="BT158" s="8">
        <v>6</v>
      </c>
      <c r="BU158" s="415">
        <f t="shared" si="70"/>
        <v>0.5</v>
      </c>
      <c r="BV158" s="421">
        <f t="shared" si="71"/>
        <v>20</v>
      </c>
      <c r="BW158" s="420">
        <f t="shared" si="62"/>
        <v>20</v>
      </c>
      <c r="BX158" s="420"/>
      <c r="BY158" s="21">
        <f t="shared" si="72"/>
        <v>1617</v>
      </c>
    </row>
    <row r="159" spans="1:77" ht="16.5" customHeight="1" x14ac:dyDescent="0.2">
      <c r="A159" s="240">
        <v>1620</v>
      </c>
      <c r="B159" s="1" t="s">
        <v>238</v>
      </c>
      <c r="C159" s="1" t="s">
        <v>56</v>
      </c>
      <c r="D159" s="1">
        <v>16</v>
      </c>
      <c r="E159" s="2" t="s">
        <v>6</v>
      </c>
      <c r="F159" s="589" t="s">
        <v>955</v>
      </c>
      <c r="G159" s="1">
        <v>10</v>
      </c>
      <c r="H159" s="648"/>
      <c r="I159" s="449"/>
      <c r="J159" s="452"/>
      <c r="K159" s="324">
        <f t="shared" si="64"/>
        <v>1620</v>
      </c>
      <c r="L159" s="1" t="s">
        <v>1262</v>
      </c>
      <c r="M159" s="1"/>
      <c r="N159" s="113"/>
      <c r="O159" s="113"/>
      <c r="P159" s="113"/>
      <c r="Q159" s="1"/>
      <c r="R159" s="1"/>
      <c r="S159" s="1"/>
      <c r="T159" s="1"/>
      <c r="U159" s="1"/>
      <c r="V159" s="1"/>
      <c r="W159" s="1"/>
      <c r="X159" s="1"/>
      <c r="Y159" s="315"/>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75">
        <v>118</v>
      </c>
      <c r="BA159" s="576">
        <v>1156</v>
      </c>
      <c r="BB159" s="232">
        <f t="shared" si="65"/>
        <v>11560</v>
      </c>
      <c r="BC159" s="232">
        <f t="shared" si="73"/>
        <v>7571.8</v>
      </c>
      <c r="BE159" s="129"/>
      <c r="BF159" s="6">
        <f t="shared" si="55"/>
        <v>0</v>
      </c>
      <c r="BG159" s="129"/>
      <c r="BH159" s="6">
        <f>BG159*AZ159</f>
        <v>0</v>
      </c>
      <c r="BI159" s="121"/>
      <c r="BJ159" s="6">
        <f t="shared" si="66"/>
        <v>0</v>
      </c>
      <c r="BK159" s="129"/>
      <c r="BM159" s="121"/>
      <c r="BN159" s="6">
        <f t="shared" si="67"/>
        <v>0</v>
      </c>
      <c r="BO159" s="129"/>
      <c r="BP159" s="6">
        <f t="shared" si="68"/>
        <v>0</v>
      </c>
      <c r="BQ159" s="698"/>
      <c r="BR159" s="6">
        <f t="shared" si="69"/>
        <v>0</v>
      </c>
      <c r="BS159" s="8">
        <v>7</v>
      </c>
      <c r="BT159" s="8">
        <v>5</v>
      </c>
      <c r="BU159" s="415">
        <f t="shared" si="70"/>
        <v>0.41666666666666669</v>
      </c>
      <c r="BV159" s="421">
        <f t="shared" si="71"/>
        <v>24</v>
      </c>
      <c r="BW159" s="420">
        <f t="shared" si="62"/>
        <v>24</v>
      </c>
      <c r="BX159" s="420"/>
      <c r="BY159" s="21">
        <f t="shared" si="72"/>
        <v>1620</v>
      </c>
    </row>
    <row r="160" spans="1:77" ht="16.5" customHeight="1" x14ac:dyDescent="0.2">
      <c r="A160" s="21">
        <v>1863</v>
      </c>
      <c r="B160" s="1" t="s">
        <v>237</v>
      </c>
      <c r="C160" s="1" t="s">
        <v>56</v>
      </c>
      <c r="D160" s="1">
        <v>18</v>
      </c>
      <c r="E160" s="2" t="s">
        <v>4</v>
      </c>
      <c r="F160" s="589" t="s">
        <v>955</v>
      </c>
      <c r="G160" s="1">
        <v>34</v>
      </c>
      <c r="H160" s="648"/>
      <c r="I160" s="449"/>
      <c r="J160" s="452"/>
      <c r="K160" s="324">
        <f t="shared" si="64"/>
        <v>1863</v>
      </c>
      <c r="L160" s="9" t="s">
        <v>1222</v>
      </c>
      <c r="M160" s="9" t="s">
        <v>1117</v>
      </c>
      <c r="N160" s="9" t="s">
        <v>1340</v>
      </c>
      <c r="O160" s="9"/>
      <c r="P160" s="9"/>
      <c r="Q160" s="1"/>
      <c r="R160" s="1"/>
      <c r="S160" s="113"/>
      <c r="T160" s="113"/>
      <c r="U160" s="113"/>
      <c r="V160" s="113"/>
      <c r="W160" s="113"/>
      <c r="X160" s="113"/>
      <c r="Y160" s="608"/>
      <c r="Z160" s="1"/>
      <c r="AA160" s="1"/>
      <c r="AB160" s="1"/>
      <c r="AC160" s="1"/>
      <c r="AD160" s="1"/>
      <c r="AE160" s="1"/>
      <c r="AF160" s="1"/>
      <c r="AG160" s="1"/>
      <c r="AH160" s="1"/>
      <c r="AI160" s="1"/>
      <c r="AJ160" s="1"/>
      <c r="AK160" s="113"/>
      <c r="AL160" s="113"/>
      <c r="AM160" s="113"/>
      <c r="AN160" s="113"/>
      <c r="AO160" s="1"/>
      <c r="AP160" s="1"/>
      <c r="AQ160" s="1"/>
      <c r="AR160" s="1"/>
      <c r="AS160" s="1"/>
      <c r="AT160" s="1"/>
      <c r="AU160" s="1"/>
      <c r="AV160" s="1"/>
      <c r="AW160" s="1"/>
      <c r="AX160" s="1"/>
      <c r="AY160" s="1"/>
      <c r="AZ160" s="75">
        <v>100.5</v>
      </c>
      <c r="BA160" s="576">
        <v>817</v>
      </c>
      <c r="BB160" s="232">
        <f t="shared" si="65"/>
        <v>27778</v>
      </c>
      <c r="BC160" s="232">
        <f t="shared" si="73"/>
        <v>18194.59</v>
      </c>
      <c r="BE160" s="129"/>
      <c r="BF160" s="6">
        <f t="shared" si="55"/>
        <v>0</v>
      </c>
      <c r="BG160" s="129"/>
      <c r="BH160" s="6">
        <f>BG160*AZ160</f>
        <v>0</v>
      </c>
      <c r="BI160" s="121"/>
      <c r="BJ160" s="6">
        <f t="shared" si="66"/>
        <v>0</v>
      </c>
      <c r="BK160" s="129"/>
      <c r="BM160" s="121"/>
      <c r="BN160" s="6">
        <f t="shared" si="67"/>
        <v>0</v>
      </c>
      <c r="BO160" s="129"/>
      <c r="BP160" s="6">
        <f t="shared" si="68"/>
        <v>0</v>
      </c>
      <c r="BQ160" s="698"/>
      <c r="BR160" s="6">
        <f t="shared" si="69"/>
        <v>0</v>
      </c>
      <c r="BS160" s="8">
        <v>55</v>
      </c>
      <c r="BT160" s="8">
        <v>51</v>
      </c>
      <c r="BU160" s="415">
        <f t="shared" si="70"/>
        <v>4.25</v>
      </c>
      <c r="BV160" s="421">
        <f t="shared" si="71"/>
        <v>8</v>
      </c>
      <c r="BW160" s="420">
        <f t="shared" si="62"/>
        <v>8</v>
      </c>
      <c r="BX160" s="420"/>
      <c r="BY160" s="21">
        <f t="shared" si="72"/>
        <v>1863</v>
      </c>
    </row>
    <row r="161" spans="1:77" ht="16.5" customHeight="1" x14ac:dyDescent="0.2">
      <c r="A161" s="21">
        <v>1864</v>
      </c>
      <c r="B161" s="1" t="s">
        <v>237</v>
      </c>
      <c r="C161" s="1" t="s">
        <v>56</v>
      </c>
      <c r="D161" s="1">
        <v>18</v>
      </c>
      <c r="E161" s="2" t="s">
        <v>6</v>
      </c>
      <c r="F161" s="589" t="s">
        <v>955</v>
      </c>
      <c r="G161" s="1">
        <v>4</v>
      </c>
      <c r="H161" s="648"/>
      <c r="I161" s="449"/>
      <c r="J161" s="452"/>
      <c r="K161" s="324">
        <v>1864</v>
      </c>
      <c r="L161" s="9" t="s">
        <v>1117</v>
      </c>
      <c r="N161" s="1"/>
      <c r="O161" s="1"/>
      <c r="P161" s="113"/>
      <c r="Q161" s="113"/>
      <c r="R161" s="113"/>
      <c r="S161" s="113"/>
      <c r="T161" s="113"/>
      <c r="U161" s="113"/>
      <c r="V161" s="113"/>
      <c r="W161" s="1"/>
      <c r="X161" s="1"/>
      <c r="Y161" s="315"/>
      <c r="Z161" s="1"/>
      <c r="AA161" s="1"/>
      <c r="AB161" s="1"/>
      <c r="AC161" s="1"/>
      <c r="AD161" s="1"/>
      <c r="AE161" s="1"/>
      <c r="AF161" s="1"/>
      <c r="AG161" s="1"/>
      <c r="AH161" s="1"/>
      <c r="AI161" s="1"/>
      <c r="AJ161" s="1"/>
      <c r="AK161" s="113"/>
      <c r="AL161" s="1"/>
      <c r="AM161" s="1"/>
      <c r="AN161" s="1"/>
      <c r="AO161" s="1"/>
      <c r="AP161" s="1"/>
      <c r="AQ161" s="1"/>
      <c r="AR161" s="1"/>
      <c r="AS161" s="1"/>
      <c r="AT161" s="1"/>
      <c r="AU161" s="1"/>
      <c r="AV161" s="1"/>
      <c r="AW161" s="1"/>
      <c r="AX161" s="1"/>
      <c r="AY161" s="1"/>
      <c r="AZ161" s="75">
        <v>118</v>
      </c>
      <c r="BA161" s="576">
        <v>817</v>
      </c>
      <c r="BB161" s="232">
        <f t="shared" si="65"/>
        <v>3268</v>
      </c>
      <c r="BC161" s="232">
        <f t="shared" si="73"/>
        <v>2140.54</v>
      </c>
      <c r="BE161" s="129">
        <v>10</v>
      </c>
      <c r="BF161" s="6">
        <f t="shared" si="55"/>
        <v>1180</v>
      </c>
      <c r="BG161" s="129"/>
      <c r="BH161" s="6">
        <f>BG161*AZ161</f>
        <v>0</v>
      </c>
      <c r="BI161" s="121"/>
      <c r="BJ161" s="6">
        <f t="shared" si="66"/>
        <v>0</v>
      </c>
      <c r="BK161" s="129"/>
      <c r="BM161" s="121"/>
      <c r="BN161" s="6">
        <f t="shared" si="67"/>
        <v>0</v>
      </c>
      <c r="BO161" s="129"/>
      <c r="BP161" s="6">
        <f t="shared" si="68"/>
        <v>0</v>
      </c>
      <c r="BQ161" s="129"/>
      <c r="BR161" s="6">
        <f t="shared" si="69"/>
        <v>0</v>
      </c>
      <c r="BS161" s="8">
        <v>54</v>
      </c>
      <c r="BT161" s="8">
        <v>48</v>
      </c>
      <c r="BU161" s="415">
        <f t="shared" si="70"/>
        <v>4</v>
      </c>
      <c r="BV161" s="421">
        <f t="shared" si="71"/>
        <v>1</v>
      </c>
      <c r="BW161" s="420">
        <f t="shared" si="62"/>
        <v>3.5</v>
      </c>
      <c r="BX161" s="420"/>
      <c r="BY161" s="21">
        <f t="shared" si="72"/>
        <v>1864</v>
      </c>
    </row>
    <row r="162" spans="1:77" ht="16.5" customHeight="1" x14ac:dyDescent="0.2">
      <c r="A162" s="21">
        <v>2063</v>
      </c>
      <c r="B162" s="1" t="s">
        <v>237</v>
      </c>
      <c r="C162" s="1" t="s">
        <v>56</v>
      </c>
      <c r="D162" s="1">
        <v>18</v>
      </c>
      <c r="E162" s="2" t="s">
        <v>4</v>
      </c>
      <c r="F162" s="589" t="s">
        <v>955</v>
      </c>
      <c r="G162" s="1">
        <v>0</v>
      </c>
      <c r="H162" s="648"/>
      <c r="I162" s="449"/>
      <c r="J162" s="452"/>
      <c r="K162" s="324">
        <f t="shared" ref="K162:K174" si="74">A162</f>
        <v>2063</v>
      </c>
      <c r="L162" s="1"/>
      <c r="M162" s="1"/>
      <c r="N162" s="1"/>
      <c r="O162" s="1"/>
      <c r="P162" s="1"/>
      <c r="Q162" s="1"/>
      <c r="R162" s="1"/>
      <c r="S162" s="1"/>
      <c r="T162" s="1"/>
      <c r="U162" s="1"/>
      <c r="V162" s="1"/>
      <c r="W162" s="1"/>
      <c r="X162" s="1"/>
      <c r="Y162" s="315"/>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75">
        <v>118</v>
      </c>
      <c r="BA162" s="576">
        <v>817</v>
      </c>
      <c r="BB162" s="232">
        <f t="shared" si="65"/>
        <v>0</v>
      </c>
      <c r="BC162" s="232">
        <f t="shared" ref="BC162:BC174" si="75">BB162*$BC$5</f>
        <v>0</v>
      </c>
      <c r="BE162" s="129"/>
      <c r="BF162" s="6">
        <f t="shared" si="55"/>
        <v>0</v>
      </c>
      <c r="BG162" s="129"/>
      <c r="BH162" s="6">
        <f>BG162*AZ162</f>
        <v>0</v>
      </c>
      <c r="BI162" s="121"/>
      <c r="BJ162" s="6">
        <f t="shared" si="66"/>
        <v>0</v>
      </c>
      <c r="BK162" s="129"/>
      <c r="BM162" s="121"/>
      <c r="BN162" s="6">
        <f t="shared" si="67"/>
        <v>0</v>
      </c>
      <c r="BO162" s="129"/>
      <c r="BP162" s="6">
        <f t="shared" si="68"/>
        <v>0</v>
      </c>
      <c r="BQ162" s="129"/>
      <c r="BR162" s="6">
        <f t="shared" si="69"/>
        <v>0</v>
      </c>
      <c r="BU162" s="415">
        <f t="shared" si="70"/>
        <v>0</v>
      </c>
      <c r="BV162" s="421">
        <f t="shared" si="71"/>
        <v>0</v>
      </c>
      <c r="BW162" s="420">
        <f t="shared" si="62"/>
        <v>0</v>
      </c>
      <c r="BX162" s="420"/>
      <c r="BY162" s="21">
        <f t="shared" si="72"/>
        <v>2063</v>
      </c>
    </row>
    <row r="163" spans="1:77" ht="15" customHeight="1" x14ac:dyDescent="0.2">
      <c r="A163" s="21">
        <v>1862</v>
      </c>
      <c r="B163" s="1" t="s">
        <v>237</v>
      </c>
      <c r="C163" s="1" t="s">
        <v>56</v>
      </c>
      <c r="D163" s="1">
        <v>18</v>
      </c>
      <c r="E163" s="2" t="s">
        <v>5</v>
      </c>
      <c r="F163" s="589" t="s">
        <v>955</v>
      </c>
      <c r="G163" s="1">
        <v>21</v>
      </c>
      <c r="H163" s="648"/>
      <c r="I163" s="449"/>
      <c r="J163" s="452"/>
      <c r="K163" s="324">
        <f t="shared" si="74"/>
        <v>1862</v>
      </c>
      <c r="L163" s="9" t="s">
        <v>1342</v>
      </c>
      <c r="M163" s="9" t="s">
        <v>1513</v>
      </c>
      <c r="N163" s="1"/>
      <c r="P163" s="113"/>
      <c r="Q163" s="1"/>
      <c r="R163" s="1"/>
      <c r="S163" s="1"/>
      <c r="T163" s="1"/>
      <c r="U163" s="1"/>
      <c r="V163" s="1"/>
      <c r="W163" s="1"/>
      <c r="X163" s="315"/>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640"/>
      <c r="BA163" s="576">
        <v>817</v>
      </c>
      <c r="BB163" s="232">
        <f t="shared" si="65"/>
        <v>17157</v>
      </c>
      <c r="BC163" s="232">
        <f t="shared" si="75"/>
        <v>11237.835000000001</v>
      </c>
      <c r="BE163" s="129"/>
      <c r="BF163" s="6" t="e">
        <f>BE163*#REF!</f>
        <v>#REF!</v>
      </c>
      <c r="BG163" s="129"/>
      <c r="BH163" s="6" t="e">
        <f>BG163*#REF!</f>
        <v>#REF!</v>
      </c>
      <c r="BI163" s="121"/>
      <c r="BJ163" s="6" t="e">
        <f>BI163*#REF!</f>
        <v>#REF!</v>
      </c>
      <c r="BK163" s="129"/>
      <c r="BM163" s="121"/>
      <c r="BN163" s="6" t="e">
        <f>BM163*#REF!</f>
        <v>#REF!</v>
      </c>
      <c r="BO163" s="129"/>
      <c r="BQ163" s="129"/>
      <c r="BR163" s="6">
        <f t="shared" si="69"/>
        <v>0</v>
      </c>
      <c r="BS163" s="8">
        <v>34</v>
      </c>
      <c r="BT163" s="8">
        <v>30</v>
      </c>
      <c r="BU163" s="415">
        <f t="shared" si="70"/>
        <v>2.5</v>
      </c>
      <c r="BV163" s="421">
        <f t="shared" si="71"/>
        <v>8.4</v>
      </c>
      <c r="BW163" s="420">
        <f t="shared" si="62"/>
        <v>8.4</v>
      </c>
      <c r="BX163" s="420"/>
      <c r="BY163" s="21">
        <f t="shared" si="72"/>
        <v>1862</v>
      </c>
    </row>
    <row r="164" spans="1:77" ht="17.25" customHeight="1" x14ac:dyDescent="0.2">
      <c r="A164" s="21">
        <v>2062</v>
      </c>
      <c r="B164" s="1" t="s">
        <v>237</v>
      </c>
      <c r="C164" s="1" t="s">
        <v>56</v>
      </c>
      <c r="D164" s="1">
        <v>18</v>
      </c>
      <c r="E164" s="2" t="s">
        <v>5</v>
      </c>
      <c r="F164" s="589" t="s">
        <v>955</v>
      </c>
      <c r="G164" s="1">
        <v>0</v>
      </c>
      <c r="H164" s="648"/>
      <c r="I164" s="449"/>
      <c r="J164" s="452"/>
      <c r="K164" s="324">
        <f t="shared" si="74"/>
        <v>2062</v>
      </c>
      <c r="L164" s="1"/>
      <c r="M164" s="1"/>
      <c r="N164" s="1"/>
      <c r="O164" s="1"/>
      <c r="P164" s="1"/>
      <c r="Q164" s="1"/>
      <c r="R164" s="1"/>
      <c r="S164" s="1"/>
      <c r="T164" s="1"/>
      <c r="U164" s="1"/>
      <c r="V164" s="1"/>
      <c r="W164" s="1"/>
      <c r="X164" s="1"/>
      <c r="Y164" s="315"/>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75">
        <v>118</v>
      </c>
      <c r="BA164" s="576">
        <v>817</v>
      </c>
      <c r="BB164" s="232">
        <f t="shared" si="65"/>
        <v>0</v>
      </c>
      <c r="BC164" s="232">
        <f t="shared" si="75"/>
        <v>0</v>
      </c>
      <c r="BE164" s="129"/>
      <c r="BF164" s="6">
        <f t="shared" ref="BF164:BF174" si="76">BE164*AZ164</f>
        <v>0</v>
      </c>
      <c r="BG164" s="129"/>
      <c r="BH164" s="6">
        <f t="shared" ref="BH164:BH174" si="77">BG164*AZ164</f>
        <v>0</v>
      </c>
      <c r="BI164" s="121"/>
      <c r="BJ164" s="6">
        <f t="shared" ref="BJ164:BJ174" si="78">BI164*AZ164</f>
        <v>0</v>
      </c>
      <c r="BK164" s="129"/>
      <c r="BM164" s="121"/>
      <c r="BN164" s="6">
        <f t="shared" ref="BN164:BN174" si="79">BM164*AZ164</f>
        <v>0</v>
      </c>
      <c r="BO164" s="129"/>
      <c r="BP164" s="6">
        <f t="shared" ref="BP164:BP174" si="80">BO164*AZ164</f>
        <v>0</v>
      </c>
      <c r="BQ164" s="129"/>
      <c r="BR164" s="6">
        <f t="shared" si="69"/>
        <v>0</v>
      </c>
      <c r="BU164" s="415">
        <f t="shared" si="70"/>
        <v>0</v>
      </c>
      <c r="BV164" s="421">
        <f t="shared" si="71"/>
        <v>0</v>
      </c>
      <c r="BW164" s="420">
        <f t="shared" si="62"/>
        <v>0</v>
      </c>
      <c r="BX164" s="420"/>
      <c r="BY164" s="21">
        <f t="shared" si="72"/>
        <v>2062</v>
      </c>
    </row>
    <row r="165" spans="1:77" ht="15.75" customHeight="1" x14ac:dyDescent="0.2">
      <c r="A165" s="21">
        <v>1564</v>
      </c>
      <c r="B165" s="1" t="s">
        <v>487</v>
      </c>
      <c r="C165" s="1" t="s">
        <v>56</v>
      </c>
      <c r="D165" s="1">
        <v>18</v>
      </c>
      <c r="E165" s="2" t="s">
        <v>488</v>
      </c>
      <c r="F165" s="589" t="s">
        <v>2</v>
      </c>
      <c r="G165" s="1">
        <v>1</v>
      </c>
      <c r="H165" s="648"/>
      <c r="I165" s="449"/>
      <c r="J165" s="452"/>
      <c r="K165" s="324">
        <f t="shared" si="74"/>
        <v>1564</v>
      </c>
      <c r="L165" s="1" t="s">
        <v>1157</v>
      </c>
      <c r="M165" s="1"/>
      <c r="N165" s="1"/>
      <c r="O165" s="1"/>
      <c r="P165" s="1"/>
      <c r="Q165" s="1"/>
      <c r="R165" s="1"/>
      <c r="S165" s="1"/>
      <c r="T165" s="1"/>
      <c r="U165" s="1"/>
      <c r="V165" s="1"/>
      <c r="W165" s="1"/>
      <c r="X165" s="1"/>
      <c r="Y165" s="315"/>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75">
        <v>118</v>
      </c>
      <c r="BA165" s="576">
        <v>954</v>
      </c>
      <c r="BB165" s="232">
        <f t="shared" si="65"/>
        <v>954</v>
      </c>
      <c r="BC165" s="232">
        <f t="shared" si="75"/>
        <v>624.87</v>
      </c>
      <c r="BE165" s="129"/>
      <c r="BF165" s="6">
        <f t="shared" si="76"/>
        <v>0</v>
      </c>
      <c r="BG165" s="129">
        <v>5</v>
      </c>
      <c r="BH165" s="6">
        <f t="shared" si="77"/>
        <v>590</v>
      </c>
      <c r="BI165" s="121"/>
      <c r="BJ165" s="6">
        <f t="shared" si="78"/>
        <v>0</v>
      </c>
      <c r="BK165" s="129"/>
      <c r="BM165" s="121"/>
      <c r="BN165" s="6">
        <f t="shared" si="79"/>
        <v>0</v>
      </c>
      <c r="BO165" s="129"/>
      <c r="BP165" s="6">
        <f t="shared" si="80"/>
        <v>0</v>
      </c>
      <c r="BQ165" s="129"/>
      <c r="BR165" s="6">
        <f t="shared" si="69"/>
        <v>0</v>
      </c>
      <c r="BS165" s="8">
        <v>4</v>
      </c>
      <c r="BT165" s="8">
        <v>4</v>
      </c>
      <c r="BU165" s="415">
        <f t="shared" si="70"/>
        <v>0.33333333333333331</v>
      </c>
      <c r="BV165" s="421">
        <f t="shared" si="71"/>
        <v>3</v>
      </c>
      <c r="BW165" s="420">
        <f t="shared" si="62"/>
        <v>18</v>
      </c>
      <c r="BX165" s="420"/>
      <c r="BY165" s="21">
        <f t="shared" si="72"/>
        <v>1564</v>
      </c>
    </row>
    <row r="166" spans="1:77" ht="16.5" customHeight="1" x14ac:dyDescent="0.2">
      <c r="A166" s="21">
        <v>1883</v>
      </c>
      <c r="B166" s="1" t="s">
        <v>237</v>
      </c>
      <c r="C166" s="1" t="s">
        <v>669</v>
      </c>
      <c r="D166" s="1">
        <v>18</v>
      </c>
      <c r="E166" s="2" t="s">
        <v>4</v>
      </c>
      <c r="F166" s="589" t="s">
        <v>955</v>
      </c>
      <c r="G166" s="1">
        <v>5</v>
      </c>
      <c r="H166" s="648"/>
      <c r="I166" s="449"/>
      <c r="J166" s="452"/>
      <c r="K166" s="324">
        <f t="shared" si="74"/>
        <v>1883</v>
      </c>
      <c r="L166" s="1" t="s">
        <v>1243</v>
      </c>
      <c r="M166" s="1"/>
      <c r="N166" s="1"/>
      <c r="O166" s="1"/>
      <c r="P166" s="1"/>
      <c r="Q166" s="1"/>
      <c r="R166" s="1"/>
      <c r="S166" s="1"/>
      <c r="T166" s="1"/>
      <c r="U166" s="1"/>
      <c r="V166" s="1"/>
      <c r="W166" s="1"/>
      <c r="X166" s="1"/>
      <c r="Y166" s="315"/>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75">
        <v>110.5</v>
      </c>
      <c r="BA166" s="84">
        <v>816</v>
      </c>
      <c r="BB166" s="232">
        <f t="shared" si="65"/>
        <v>4080</v>
      </c>
      <c r="BC166" s="232">
        <f t="shared" si="75"/>
        <v>2672.4</v>
      </c>
      <c r="BE166" s="129"/>
      <c r="BF166" s="6">
        <f t="shared" si="76"/>
        <v>0</v>
      </c>
      <c r="BG166" s="129"/>
      <c r="BH166" s="6">
        <f t="shared" si="77"/>
        <v>0</v>
      </c>
      <c r="BI166" s="121"/>
      <c r="BJ166" s="6">
        <f t="shared" si="78"/>
        <v>0</v>
      </c>
      <c r="BK166" s="129"/>
      <c r="BM166" s="121"/>
      <c r="BN166" s="6">
        <f t="shared" si="79"/>
        <v>0</v>
      </c>
      <c r="BO166" s="129"/>
      <c r="BP166" s="6">
        <f t="shared" si="80"/>
        <v>0</v>
      </c>
      <c r="BQ166" s="129"/>
      <c r="BR166" s="6">
        <f t="shared" si="69"/>
        <v>0</v>
      </c>
      <c r="BS166" s="8">
        <v>2</v>
      </c>
      <c r="BT166" s="8">
        <v>2</v>
      </c>
      <c r="BU166" s="415">
        <f t="shared" si="70"/>
        <v>0.16666666666666666</v>
      </c>
      <c r="BV166" s="421">
        <f t="shared" si="71"/>
        <v>30</v>
      </c>
      <c r="BW166" s="420">
        <f t="shared" si="62"/>
        <v>30</v>
      </c>
      <c r="BX166" s="420"/>
      <c r="BY166" s="21">
        <f t="shared" si="72"/>
        <v>1883</v>
      </c>
    </row>
    <row r="167" spans="1:77" ht="16.5" customHeight="1" x14ac:dyDescent="0.2">
      <c r="A167" s="21">
        <v>1860</v>
      </c>
      <c r="B167" s="1" t="s">
        <v>237</v>
      </c>
      <c r="C167" s="1" t="s">
        <v>477</v>
      </c>
      <c r="D167" s="1">
        <v>18</v>
      </c>
      <c r="E167" s="2" t="s">
        <v>4</v>
      </c>
      <c r="F167" s="589" t="s">
        <v>955</v>
      </c>
      <c r="G167" s="1">
        <v>7</v>
      </c>
      <c r="H167" s="648"/>
      <c r="I167" s="449"/>
      <c r="J167" s="452"/>
      <c r="K167" s="324">
        <f t="shared" si="74"/>
        <v>1860</v>
      </c>
      <c r="L167" s="1" t="s">
        <v>1251</v>
      </c>
      <c r="M167" s="1"/>
      <c r="N167" s="1"/>
      <c r="O167" s="1"/>
      <c r="P167" s="1"/>
      <c r="Q167" s="1"/>
      <c r="R167" s="1"/>
      <c r="S167" s="1"/>
      <c r="T167" s="1"/>
      <c r="U167" s="1"/>
      <c r="V167" s="1"/>
      <c r="W167" s="1"/>
      <c r="X167" s="1"/>
      <c r="Y167" s="315"/>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75">
        <v>116.5</v>
      </c>
      <c r="BA167" s="576">
        <v>939</v>
      </c>
      <c r="BB167" s="232">
        <f t="shared" si="65"/>
        <v>6573</v>
      </c>
      <c r="BC167" s="232">
        <f t="shared" si="75"/>
        <v>4305.3150000000005</v>
      </c>
      <c r="BE167" s="129"/>
      <c r="BF167" s="6">
        <f t="shared" si="76"/>
        <v>0</v>
      </c>
      <c r="BG167" s="129"/>
      <c r="BH167" s="6">
        <f t="shared" si="77"/>
        <v>0</v>
      </c>
      <c r="BI167" s="121"/>
      <c r="BJ167" s="6">
        <f t="shared" si="78"/>
        <v>0</v>
      </c>
      <c r="BK167" s="129"/>
      <c r="BM167" s="121"/>
      <c r="BN167" s="6">
        <f t="shared" si="79"/>
        <v>0</v>
      </c>
      <c r="BO167" s="129"/>
      <c r="BP167" s="6">
        <f t="shared" si="80"/>
        <v>0</v>
      </c>
      <c r="BQ167" s="129"/>
      <c r="BR167" s="6">
        <f t="shared" si="69"/>
        <v>0</v>
      </c>
      <c r="BS167" s="8">
        <v>3</v>
      </c>
      <c r="BT167" s="8">
        <v>2</v>
      </c>
      <c r="BU167" s="415">
        <f t="shared" si="70"/>
        <v>0.16666666666666666</v>
      </c>
      <c r="BV167" s="421">
        <f t="shared" si="71"/>
        <v>42</v>
      </c>
      <c r="BW167" s="420">
        <f t="shared" si="62"/>
        <v>42</v>
      </c>
      <c r="BX167" s="420"/>
      <c r="BY167" s="21">
        <f t="shared" si="72"/>
        <v>1860</v>
      </c>
    </row>
    <row r="168" spans="1:77" ht="16.5" customHeight="1" x14ac:dyDescent="0.2">
      <c r="A168" s="21">
        <v>1861</v>
      </c>
      <c r="B168" s="1" t="s">
        <v>237</v>
      </c>
      <c r="C168" s="1" t="s">
        <v>477</v>
      </c>
      <c r="D168" s="1">
        <v>18</v>
      </c>
      <c r="E168" s="2" t="s">
        <v>5</v>
      </c>
      <c r="F168" s="589" t="s">
        <v>955</v>
      </c>
      <c r="G168" s="1">
        <v>8</v>
      </c>
      <c r="H168" s="648"/>
      <c r="I168" s="449"/>
      <c r="J168" s="452"/>
      <c r="K168" s="324">
        <f t="shared" si="74"/>
        <v>1861</v>
      </c>
      <c r="L168" s="1" t="s">
        <v>1243</v>
      </c>
      <c r="M168" s="1"/>
      <c r="N168" s="1"/>
      <c r="O168" s="1"/>
      <c r="P168" s="1"/>
      <c r="Q168" s="1"/>
      <c r="R168" s="1"/>
      <c r="S168" s="1"/>
      <c r="T168" s="1"/>
      <c r="U168" s="1"/>
      <c r="V168" s="1"/>
      <c r="W168" s="1"/>
      <c r="X168" s="1"/>
      <c r="Y168" s="315"/>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75">
        <v>130</v>
      </c>
      <c r="BA168" s="576">
        <v>939</v>
      </c>
      <c r="BB168" s="232">
        <f t="shared" si="65"/>
        <v>7512</v>
      </c>
      <c r="BC168" s="232">
        <f t="shared" si="75"/>
        <v>4920.3600000000006</v>
      </c>
      <c r="BE168" s="129"/>
      <c r="BF168" s="6">
        <f t="shared" si="76"/>
        <v>0</v>
      </c>
      <c r="BG168" s="129"/>
      <c r="BH168" s="6">
        <f t="shared" si="77"/>
        <v>0</v>
      </c>
      <c r="BI168" s="121"/>
      <c r="BJ168" s="6">
        <f t="shared" si="78"/>
        <v>0</v>
      </c>
      <c r="BK168" s="129"/>
      <c r="BM168" s="121"/>
      <c r="BN168" s="6">
        <f t="shared" si="79"/>
        <v>0</v>
      </c>
      <c r="BO168" s="129"/>
      <c r="BP168" s="6">
        <f t="shared" si="80"/>
        <v>0</v>
      </c>
      <c r="BQ168" s="129"/>
      <c r="BR168" s="6">
        <f t="shared" si="69"/>
        <v>0</v>
      </c>
      <c r="BS168" s="8">
        <v>6</v>
      </c>
      <c r="BT168" s="8">
        <v>5</v>
      </c>
      <c r="BU168" s="415">
        <f t="shared" si="70"/>
        <v>0.41666666666666669</v>
      </c>
      <c r="BV168" s="421">
        <f t="shared" si="71"/>
        <v>19.2</v>
      </c>
      <c r="BW168" s="420">
        <f t="shared" si="62"/>
        <v>19.2</v>
      </c>
      <c r="BX168" s="420"/>
      <c r="BY168" s="21">
        <f t="shared" si="72"/>
        <v>1861</v>
      </c>
    </row>
    <row r="169" spans="1:77" s="635" customFormat="1" ht="16.5" customHeight="1" x14ac:dyDescent="0.2">
      <c r="A169" s="626">
        <v>1865</v>
      </c>
      <c r="B169" s="627" t="s">
        <v>237</v>
      </c>
      <c r="C169" s="627" t="s">
        <v>217</v>
      </c>
      <c r="D169" s="627">
        <v>18</v>
      </c>
      <c r="E169" s="629" t="s">
        <v>4</v>
      </c>
      <c r="F169" s="630" t="s">
        <v>955</v>
      </c>
      <c r="G169" s="627">
        <v>1</v>
      </c>
      <c r="H169" s="646"/>
      <c r="I169" s="631"/>
      <c r="J169" s="452"/>
      <c r="K169" s="628">
        <f t="shared" si="74"/>
        <v>1865</v>
      </c>
      <c r="L169" s="1" t="s">
        <v>1214</v>
      </c>
      <c r="O169" s="627"/>
      <c r="P169" s="627"/>
      <c r="Q169" s="627"/>
      <c r="R169" s="627"/>
      <c r="S169" s="627"/>
      <c r="T169" s="627"/>
      <c r="U169" s="627"/>
      <c r="V169" s="627"/>
      <c r="W169" s="627"/>
      <c r="X169" s="627"/>
      <c r="Y169" s="632"/>
      <c r="Z169" s="627"/>
      <c r="AA169" s="627"/>
      <c r="AB169" s="627"/>
      <c r="AC169" s="627"/>
      <c r="AD169" s="627"/>
      <c r="AE169" s="627"/>
      <c r="AF169" s="627"/>
      <c r="AG169" s="627"/>
      <c r="AH169" s="627"/>
      <c r="AI169" s="627"/>
      <c r="AJ169" s="627"/>
      <c r="AK169" s="627"/>
      <c r="AL169" s="627"/>
      <c r="AM169" s="627"/>
      <c r="AN169" s="627"/>
      <c r="AO169" s="627"/>
      <c r="AP169" s="627"/>
      <c r="AQ169" s="627"/>
      <c r="AR169" s="627"/>
      <c r="AS169" s="627"/>
      <c r="AT169" s="627"/>
      <c r="AU169" s="627"/>
      <c r="AV169" s="627"/>
      <c r="AW169" s="627"/>
      <c r="AX169" s="627"/>
      <c r="AY169" s="627"/>
      <c r="AZ169" s="633">
        <v>152</v>
      </c>
      <c r="BA169" s="576">
        <v>999</v>
      </c>
      <c r="BB169" s="634">
        <f t="shared" si="65"/>
        <v>999</v>
      </c>
      <c r="BC169" s="634">
        <f t="shared" si="75"/>
        <v>654.34500000000003</v>
      </c>
      <c r="BE169" s="636"/>
      <c r="BF169" s="635">
        <f t="shared" si="76"/>
        <v>0</v>
      </c>
      <c r="BG169" s="636"/>
      <c r="BH169" s="635">
        <f t="shared" si="77"/>
        <v>0</v>
      </c>
      <c r="BI169" s="637">
        <v>5</v>
      </c>
      <c r="BJ169" s="635">
        <f t="shared" si="78"/>
        <v>760</v>
      </c>
      <c r="BK169" s="636"/>
      <c r="BM169" s="637"/>
      <c r="BN169" s="635">
        <f t="shared" si="79"/>
        <v>0</v>
      </c>
      <c r="BO169" s="636"/>
      <c r="BP169" s="635">
        <f t="shared" si="80"/>
        <v>0</v>
      </c>
      <c r="BQ169" s="636"/>
      <c r="BR169" s="635">
        <f t="shared" si="69"/>
        <v>0</v>
      </c>
      <c r="BS169" s="421">
        <v>23</v>
      </c>
      <c r="BT169" s="421">
        <v>24</v>
      </c>
      <c r="BU169" s="421">
        <f t="shared" si="70"/>
        <v>2</v>
      </c>
      <c r="BV169" s="421">
        <f t="shared" si="71"/>
        <v>0.5</v>
      </c>
      <c r="BW169" s="420">
        <f t="shared" si="62"/>
        <v>3</v>
      </c>
      <c r="BX169" s="420"/>
      <c r="BY169" s="626">
        <f t="shared" si="72"/>
        <v>1865</v>
      </c>
    </row>
    <row r="170" spans="1:77" ht="16.5" customHeight="1" x14ac:dyDescent="0.2">
      <c r="A170" s="21">
        <v>2065</v>
      </c>
      <c r="B170" s="1" t="s">
        <v>237</v>
      </c>
      <c r="C170" s="1" t="s">
        <v>217</v>
      </c>
      <c r="D170" s="1">
        <v>18</v>
      </c>
      <c r="E170" s="2" t="s">
        <v>4</v>
      </c>
      <c r="F170" s="589" t="s">
        <v>955</v>
      </c>
      <c r="G170" s="1">
        <v>0</v>
      </c>
      <c r="H170" s="648"/>
      <c r="I170" s="451"/>
      <c r="J170" s="452"/>
      <c r="K170" s="324">
        <f t="shared" si="74"/>
        <v>2065</v>
      </c>
      <c r="L170" s="1"/>
      <c r="M170" s="1"/>
      <c r="N170" s="1"/>
      <c r="O170" s="1"/>
      <c r="P170" s="1"/>
      <c r="Q170" s="1"/>
      <c r="R170" s="1"/>
      <c r="S170" s="1"/>
      <c r="T170" s="1"/>
      <c r="U170" s="1"/>
      <c r="V170" s="1"/>
      <c r="W170" s="1"/>
      <c r="X170" s="1"/>
      <c r="Y170" s="315"/>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75">
        <v>152</v>
      </c>
      <c r="BA170" s="576">
        <v>1027</v>
      </c>
      <c r="BB170" s="232">
        <f t="shared" si="65"/>
        <v>0</v>
      </c>
      <c r="BC170" s="232">
        <f t="shared" si="75"/>
        <v>0</v>
      </c>
      <c r="BE170" s="193"/>
      <c r="BF170" s="6">
        <f t="shared" si="76"/>
        <v>0</v>
      </c>
      <c r="BG170" s="193"/>
      <c r="BH170" s="6">
        <f t="shared" si="77"/>
        <v>0</v>
      </c>
      <c r="BI170" s="123"/>
      <c r="BJ170" s="6">
        <f t="shared" si="78"/>
        <v>0</v>
      </c>
      <c r="BK170" s="193"/>
      <c r="BM170" s="123"/>
      <c r="BN170" s="6">
        <f t="shared" si="79"/>
        <v>0</v>
      </c>
      <c r="BO170" s="193"/>
      <c r="BP170" s="6">
        <f t="shared" si="80"/>
        <v>0</v>
      </c>
      <c r="BQ170" s="193"/>
      <c r="BR170" s="6">
        <f t="shared" si="69"/>
        <v>0</v>
      </c>
      <c r="BU170" s="415">
        <f t="shared" si="70"/>
        <v>0</v>
      </c>
      <c r="BV170" s="421">
        <f t="shared" si="71"/>
        <v>0</v>
      </c>
      <c r="BW170" s="420">
        <f t="shared" si="62"/>
        <v>0</v>
      </c>
      <c r="BX170" s="420"/>
      <c r="BY170" s="21">
        <f t="shared" si="72"/>
        <v>2065</v>
      </c>
    </row>
    <row r="171" spans="1:77" ht="16.5" customHeight="1" x14ac:dyDescent="0.2">
      <c r="A171" s="21">
        <v>1866</v>
      </c>
      <c r="B171" s="1" t="s">
        <v>237</v>
      </c>
      <c r="C171" s="1" t="s">
        <v>217</v>
      </c>
      <c r="D171" s="1">
        <v>18</v>
      </c>
      <c r="E171" s="2" t="s">
        <v>5</v>
      </c>
      <c r="F171" s="589" t="s">
        <v>955</v>
      </c>
      <c r="G171" s="1">
        <v>0</v>
      </c>
      <c r="H171" s="693" t="s">
        <v>1550</v>
      </c>
      <c r="I171" s="451"/>
      <c r="J171" s="452"/>
      <c r="K171" s="324">
        <f t="shared" si="74"/>
        <v>1866</v>
      </c>
      <c r="L171" s="1" t="s">
        <v>1214</v>
      </c>
      <c r="M171" s="1"/>
      <c r="N171" s="113"/>
      <c r="O171" s="1"/>
      <c r="P171" s="1"/>
      <c r="Q171" s="1"/>
      <c r="R171" s="1"/>
      <c r="S171" s="1"/>
      <c r="T171" s="1"/>
      <c r="U171" s="1"/>
      <c r="V171" s="1"/>
      <c r="W171" s="1"/>
      <c r="X171" s="1"/>
      <c r="Y171" s="315"/>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75">
        <v>129.5</v>
      </c>
      <c r="BA171" s="576">
        <v>999</v>
      </c>
      <c r="BB171" s="232">
        <f t="shared" si="65"/>
        <v>0</v>
      </c>
      <c r="BC171" s="232">
        <f t="shared" si="75"/>
        <v>0</v>
      </c>
      <c r="BE171" s="193"/>
      <c r="BF171" s="6">
        <f t="shared" si="76"/>
        <v>0</v>
      </c>
      <c r="BG171" s="193"/>
      <c r="BH171" s="6">
        <f t="shared" si="77"/>
        <v>0</v>
      </c>
      <c r="BI171" s="121">
        <v>5</v>
      </c>
      <c r="BJ171" s="6">
        <f t="shared" si="78"/>
        <v>647.5</v>
      </c>
      <c r="BK171" s="193"/>
      <c r="BM171" s="123"/>
      <c r="BN171" s="6">
        <f t="shared" si="79"/>
        <v>0</v>
      </c>
      <c r="BO171" s="193"/>
      <c r="BP171" s="6">
        <f t="shared" si="80"/>
        <v>0</v>
      </c>
      <c r="BQ171" s="193"/>
      <c r="BR171" s="6">
        <f t="shared" si="69"/>
        <v>0</v>
      </c>
      <c r="BS171" s="8">
        <v>18</v>
      </c>
      <c r="BT171" s="8">
        <v>19</v>
      </c>
      <c r="BU171" s="415">
        <f t="shared" si="70"/>
        <v>1.5833333333333333</v>
      </c>
      <c r="BV171" s="421">
        <f t="shared" si="71"/>
        <v>0</v>
      </c>
      <c r="BW171" s="420">
        <f t="shared" si="62"/>
        <v>3.1578947368421053</v>
      </c>
      <c r="BX171" s="420"/>
      <c r="BY171" s="21">
        <f t="shared" si="72"/>
        <v>1866</v>
      </c>
    </row>
    <row r="172" spans="1:77" ht="16.5" customHeight="1" x14ac:dyDescent="0.2">
      <c r="A172" s="21">
        <v>1868</v>
      </c>
      <c r="B172" s="1" t="s">
        <v>237</v>
      </c>
      <c r="C172" s="1" t="s">
        <v>217</v>
      </c>
      <c r="D172" s="1">
        <v>18</v>
      </c>
      <c r="E172" s="2" t="s">
        <v>6</v>
      </c>
      <c r="F172" s="589" t="s">
        <v>955</v>
      </c>
      <c r="G172" s="1">
        <v>0</v>
      </c>
      <c r="H172" s="693" t="s">
        <v>1550</v>
      </c>
      <c r="I172" s="451"/>
      <c r="J172" s="452"/>
      <c r="K172" s="324">
        <f t="shared" si="74"/>
        <v>1868</v>
      </c>
      <c r="L172" s="1"/>
      <c r="O172" s="113"/>
      <c r="P172" s="1"/>
      <c r="Q172" s="1"/>
      <c r="R172" s="1"/>
      <c r="S172" s="1"/>
      <c r="T172" s="1"/>
      <c r="U172" s="1"/>
      <c r="V172" s="1"/>
      <c r="W172" s="1"/>
      <c r="X172" s="1"/>
      <c r="Y172" s="315"/>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75">
        <v>152</v>
      </c>
      <c r="BA172" s="576">
        <v>999</v>
      </c>
      <c r="BB172" s="232">
        <f t="shared" si="65"/>
        <v>0</v>
      </c>
      <c r="BC172" s="232">
        <f t="shared" si="75"/>
        <v>0</v>
      </c>
      <c r="BE172" s="193"/>
      <c r="BF172" s="6">
        <f t="shared" si="76"/>
        <v>0</v>
      </c>
      <c r="BG172" s="193">
        <v>5</v>
      </c>
      <c r="BH172" s="6">
        <f t="shared" si="77"/>
        <v>760</v>
      </c>
      <c r="BI172" s="123"/>
      <c r="BJ172" s="6">
        <f t="shared" si="78"/>
        <v>0</v>
      </c>
      <c r="BK172" s="193"/>
      <c r="BM172" s="123"/>
      <c r="BN172" s="6">
        <f t="shared" si="79"/>
        <v>0</v>
      </c>
      <c r="BO172" s="193"/>
      <c r="BP172" s="6">
        <f t="shared" si="80"/>
        <v>0</v>
      </c>
      <c r="BQ172" s="193"/>
      <c r="BR172" s="6">
        <f t="shared" si="69"/>
        <v>0</v>
      </c>
      <c r="BS172" s="8">
        <v>8</v>
      </c>
      <c r="BT172" s="8">
        <v>8</v>
      </c>
      <c r="BU172" s="415">
        <f t="shared" si="70"/>
        <v>0.66666666666666663</v>
      </c>
      <c r="BV172" s="421">
        <f t="shared" si="71"/>
        <v>0</v>
      </c>
      <c r="BW172" s="420">
        <f t="shared" si="62"/>
        <v>7.5</v>
      </c>
      <c r="BX172" s="420"/>
      <c r="BY172" s="21">
        <f t="shared" si="72"/>
        <v>1868</v>
      </c>
    </row>
    <row r="173" spans="1:77" ht="16.5" customHeight="1" thickBot="1" x14ac:dyDescent="0.25">
      <c r="A173" s="186">
        <v>1764</v>
      </c>
      <c r="B173" s="180" t="s">
        <v>406</v>
      </c>
      <c r="C173" s="180" t="s">
        <v>56</v>
      </c>
      <c r="D173" s="1">
        <v>18</v>
      </c>
      <c r="E173" s="2" t="s">
        <v>5</v>
      </c>
      <c r="F173" s="589" t="s">
        <v>955</v>
      </c>
      <c r="G173" s="1">
        <v>5</v>
      </c>
      <c r="H173" s="652"/>
      <c r="I173" s="451"/>
      <c r="J173" s="556"/>
      <c r="K173" s="324">
        <f t="shared" si="74"/>
        <v>1764</v>
      </c>
      <c r="L173" s="1" t="s">
        <v>1189</v>
      </c>
      <c r="M173" s="1"/>
      <c r="N173" s="1"/>
      <c r="O173" s="1"/>
      <c r="P173" s="1"/>
      <c r="Q173" s="1"/>
      <c r="R173" s="1"/>
      <c r="S173" s="1"/>
      <c r="T173" s="1"/>
      <c r="U173" s="1"/>
      <c r="V173" s="1"/>
      <c r="W173" s="1"/>
      <c r="X173" s="1"/>
      <c r="Y173" s="315"/>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75">
        <v>152</v>
      </c>
      <c r="BA173" s="580">
        <v>862</v>
      </c>
      <c r="BB173" s="232">
        <f t="shared" si="65"/>
        <v>4310</v>
      </c>
      <c r="BC173" s="232">
        <f t="shared" si="75"/>
        <v>2823.05</v>
      </c>
      <c r="BE173" s="193"/>
      <c r="BF173" s="6">
        <f t="shared" si="76"/>
        <v>0</v>
      </c>
      <c r="BG173" s="193"/>
      <c r="BH173" s="6">
        <f t="shared" si="77"/>
        <v>0</v>
      </c>
      <c r="BI173" s="123"/>
      <c r="BJ173" s="6">
        <f t="shared" si="78"/>
        <v>0</v>
      </c>
      <c r="BK173" s="193"/>
      <c r="BM173" s="123"/>
      <c r="BN173" s="6">
        <f t="shared" si="79"/>
        <v>0</v>
      </c>
      <c r="BO173" s="193"/>
      <c r="BP173" s="6">
        <f t="shared" si="80"/>
        <v>0</v>
      </c>
      <c r="BQ173" s="193"/>
      <c r="BR173" s="6">
        <f t="shared" si="69"/>
        <v>0</v>
      </c>
      <c r="BU173" s="415">
        <f t="shared" si="70"/>
        <v>0</v>
      </c>
      <c r="BV173" s="421">
        <f t="shared" si="71"/>
        <v>0</v>
      </c>
      <c r="BW173" s="420">
        <f t="shared" si="62"/>
        <v>0</v>
      </c>
      <c r="BX173" s="420"/>
      <c r="BY173" s="21">
        <f t="shared" si="72"/>
        <v>1764</v>
      </c>
    </row>
    <row r="174" spans="1:77" ht="16.5" customHeight="1" thickBot="1" x14ac:dyDescent="0.25">
      <c r="A174" s="179">
        <v>1763</v>
      </c>
      <c r="B174" s="180" t="s">
        <v>406</v>
      </c>
      <c r="C174" s="180" t="s">
        <v>56</v>
      </c>
      <c r="D174" s="180">
        <v>18</v>
      </c>
      <c r="E174" s="181" t="s">
        <v>4</v>
      </c>
      <c r="F174" s="591" t="s">
        <v>955</v>
      </c>
      <c r="G174" s="180">
        <v>13</v>
      </c>
      <c r="H174" s="654"/>
      <c r="I174" s="537"/>
      <c r="J174" s="557"/>
      <c r="K174" s="613">
        <f t="shared" si="74"/>
        <v>1763</v>
      </c>
      <c r="L174" s="1" t="s">
        <v>1262</v>
      </c>
      <c r="M174" s="1"/>
      <c r="N174" s="1"/>
      <c r="O174" s="1"/>
      <c r="P174" s="1"/>
      <c r="Q174" s="1"/>
      <c r="R174" s="1"/>
      <c r="S174" s="1"/>
      <c r="T174" s="1"/>
      <c r="U174" s="1"/>
      <c r="V174" s="1"/>
      <c r="W174" s="1"/>
      <c r="X174" s="1"/>
      <c r="Y174" s="614"/>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209">
        <v>152</v>
      </c>
      <c r="BA174" s="578">
        <v>862</v>
      </c>
      <c r="BB174" s="232">
        <f t="shared" si="65"/>
        <v>11206</v>
      </c>
      <c r="BC174" s="232">
        <f t="shared" si="75"/>
        <v>7339.93</v>
      </c>
      <c r="BE174" s="130"/>
      <c r="BF174" s="6">
        <f t="shared" si="76"/>
        <v>0</v>
      </c>
      <c r="BG174" s="130"/>
      <c r="BH174" s="6">
        <f t="shared" si="77"/>
        <v>0</v>
      </c>
      <c r="BI174" s="124"/>
      <c r="BJ174" s="6">
        <f t="shared" si="78"/>
        <v>0</v>
      </c>
      <c r="BK174" s="130"/>
      <c r="BM174" s="124"/>
      <c r="BN174" s="6">
        <f t="shared" si="79"/>
        <v>0</v>
      </c>
      <c r="BO174" s="130"/>
      <c r="BP174" s="6">
        <f t="shared" si="80"/>
        <v>0</v>
      </c>
      <c r="BQ174" s="130"/>
      <c r="BR174" s="6">
        <f t="shared" si="69"/>
        <v>0</v>
      </c>
      <c r="BU174" s="415">
        <f t="shared" si="70"/>
        <v>0</v>
      </c>
      <c r="BV174" s="421">
        <f t="shared" si="71"/>
        <v>0</v>
      </c>
      <c r="BW174" s="420">
        <f t="shared" si="62"/>
        <v>0</v>
      </c>
      <c r="BX174" s="420"/>
      <c r="BY174" s="21">
        <f t="shared" si="72"/>
        <v>1763</v>
      </c>
    </row>
    <row r="175" spans="1:77" ht="18.75" customHeight="1" x14ac:dyDescent="0.2">
      <c r="A175" s="80"/>
      <c r="B175" s="81"/>
      <c r="C175" s="81"/>
      <c r="D175" s="81"/>
      <c r="E175" s="82"/>
      <c r="F175" s="401"/>
      <c r="G175" s="81"/>
      <c r="H175" s="655"/>
      <c r="I175" s="401"/>
      <c r="J175" s="401"/>
      <c r="K175" s="81"/>
      <c r="N175" s="9"/>
      <c r="O175" s="9"/>
      <c r="P175" s="9"/>
      <c r="Q175" s="9"/>
      <c r="R175" s="9"/>
      <c r="S175" s="9"/>
      <c r="T175" s="9"/>
      <c r="U175" s="9"/>
      <c r="V175" s="9"/>
      <c r="W175" s="9"/>
      <c r="X175" s="9"/>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90"/>
      <c r="BB175" s="232"/>
      <c r="BC175" s="232"/>
      <c r="BE175" s="195"/>
      <c r="BG175" s="195"/>
      <c r="BI175" s="81"/>
      <c r="BK175" s="195"/>
      <c r="BM175" s="81"/>
      <c r="BO175" s="195"/>
      <c r="BQ175" s="195"/>
      <c r="BV175" s="421"/>
      <c r="BW175" s="420">
        <f t="shared" si="62"/>
        <v>0</v>
      </c>
      <c r="BX175" s="420"/>
      <c r="BY175" s="80"/>
    </row>
    <row r="176" spans="1:77" ht="16.5" thickBot="1" x14ac:dyDescent="0.25">
      <c r="A176" s="15" t="s">
        <v>103</v>
      </c>
      <c r="B176" s="3"/>
      <c r="C176" s="3"/>
      <c r="D176" s="3"/>
      <c r="E176" s="16"/>
      <c r="F176" s="402"/>
      <c r="G176" s="3"/>
      <c r="H176" s="656"/>
      <c r="I176" s="402"/>
      <c r="J176" s="402"/>
      <c r="K176" s="285"/>
      <c r="N176" s="9"/>
      <c r="O176" s="9"/>
      <c r="P176" s="9"/>
      <c r="Q176" s="9"/>
      <c r="R176" s="9"/>
      <c r="S176" s="9"/>
      <c r="T176" s="9"/>
      <c r="U176" s="9"/>
      <c r="V176" s="9"/>
      <c r="W176" s="9"/>
      <c r="X176" s="9"/>
      <c r="Y176" s="9"/>
      <c r="Z176" s="9"/>
      <c r="AB176" s="9"/>
      <c r="AC176" s="9"/>
      <c r="AD176" s="9"/>
      <c r="AK176" s="9"/>
      <c r="AL176" s="9"/>
      <c r="AM176" s="9"/>
      <c r="AN176" s="9"/>
      <c r="AO176" s="9"/>
      <c r="AQ176" s="9"/>
      <c r="AR176" s="9"/>
      <c r="AS176" s="9"/>
      <c r="AZ176" s="9"/>
      <c r="BB176" s="232"/>
      <c r="BC176" s="232"/>
      <c r="BE176" s="192"/>
      <c r="BG176" s="192"/>
      <c r="BI176" s="55"/>
      <c r="BK176" s="192"/>
      <c r="BM176" s="55"/>
      <c r="BO176" s="192"/>
      <c r="BQ176" s="192"/>
      <c r="BV176" s="421"/>
      <c r="BW176" s="420">
        <f t="shared" si="62"/>
        <v>0</v>
      </c>
      <c r="BX176" s="420"/>
      <c r="BY176" s="15" t="s">
        <v>103</v>
      </c>
    </row>
    <row r="177" spans="1:77" ht="15.75" customHeight="1" x14ac:dyDescent="0.2">
      <c r="A177" s="23" t="s">
        <v>1395</v>
      </c>
      <c r="B177" s="24" t="s">
        <v>753</v>
      </c>
      <c r="C177" s="24" t="s">
        <v>1</v>
      </c>
      <c r="D177" s="24">
        <v>18</v>
      </c>
      <c r="E177" s="25" t="s">
        <v>4</v>
      </c>
      <c r="F177" s="588" t="s">
        <v>1124</v>
      </c>
      <c r="G177" s="24">
        <v>4</v>
      </c>
      <c r="H177" s="645"/>
      <c r="I177" s="535"/>
      <c r="J177" s="554"/>
      <c r="K177" s="437" t="str">
        <f>A177</f>
        <v>1316R</v>
      </c>
      <c r="L177" s="24" t="s">
        <v>1256</v>
      </c>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07">
        <v>117.5</v>
      </c>
      <c r="BA177" s="577">
        <v>889</v>
      </c>
      <c r="BB177" s="232">
        <f>G177*BA177</f>
        <v>3556</v>
      </c>
      <c r="BC177" s="232">
        <f>BB177*$BC$5</f>
        <v>2329.1800000000003</v>
      </c>
      <c r="BE177" s="128"/>
      <c r="BF177" s="6">
        <f t="shared" ref="BF177:BF183" si="81">BE177*AZ177</f>
        <v>0</v>
      </c>
      <c r="BG177" s="128"/>
      <c r="BH177" s="6">
        <f>BG177*AZ177</f>
        <v>0</v>
      </c>
      <c r="BI177" s="120"/>
      <c r="BJ177" s="6">
        <f>BI177*AZ177</f>
        <v>0</v>
      </c>
      <c r="BK177" s="128"/>
      <c r="BM177" s="120"/>
      <c r="BN177" s="6">
        <f t="shared" ref="BN177:BN183" si="82">BM177*AZ177</f>
        <v>0</v>
      </c>
      <c r="BO177" s="128"/>
      <c r="BP177" s="6">
        <f>BO177*AZ177</f>
        <v>0</v>
      </c>
      <c r="BQ177" s="128"/>
      <c r="BR177" s="6">
        <f>BQ177*AZ177</f>
        <v>0</v>
      </c>
      <c r="BU177" s="415">
        <f>BT177/12</f>
        <v>0</v>
      </c>
      <c r="BV177" s="421">
        <f>IF(OR(BT177=0),0,((G177-I177)/BU177))</f>
        <v>0</v>
      </c>
      <c r="BW177" s="420">
        <f t="shared" si="62"/>
        <v>0</v>
      </c>
      <c r="BX177" s="420"/>
      <c r="BY177" s="21" t="str">
        <f>A177</f>
        <v>1316R</v>
      </c>
    </row>
    <row r="178" spans="1:77" ht="15.75" customHeight="1" x14ac:dyDescent="0.2">
      <c r="A178" s="21" t="s">
        <v>1396</v>
      </c>
      <c r="B178" s="1" t="s">
        <v>753</v>
      </c>
      <c r="C178" s="1" t="s">
        <v>1</v>
      </c>
      <c r="D178" s="1">
        <v>18</v>
      </c>
      <c r="E178" s="2" t="s">
        <v>4</v>
      </c>
      <c r="F178" s="589" t="s">
        <v>1124</v>
      </c>
      <c r="G178" s="1">
        <v>4</v>
      </c>
      <c r="H178" s="648"/>
      <c r="I178" s="449"/>
      <c r="J178" s="452"/>
      <c r="K178" s="283" t="str">
        <f>A178</f>
        <v>1316L</v>
      </c>
      <c r="L178" s="1" t="s">
        <v>1260</v>
      </c>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75">
        <v>124</v>
      </c>
      <c r="BA178" s="576">
        <v>889</v>
      </c>
      <c r="BB178" s="232">
        <f>G178*BA178</f>
        <v>3556</v>
      </c>
      <c r="BC178" s="232">
        <f>BB178*$BC$5</f>
        <v>2329.1800000000003</v>
      </c>
      <c r="BE178" s="129"/>
      <c r="BF178" s="6">
        <f t="shared" si="81"/>
        <v>0</v>
      </c>
      <c r="BG178" s="129"/>
      <c r="BH178" s="6">
        <f>BG178*AZ178</f>
        <v>0</v>
      </c>
      <c r="BI178" s="121"/>
      <c r="BJ178" s="6">
        <f>BI178*AZ178</f>
        <v>0</v>
      </c>
      <c r="BK178" s="129"/>
      <c r="BM178" s="121"/>
      <c r="BN178" s="6">
        <f t="shared" si="82"/>
        <v>0</v>
      </c>
      <c r="BO178" s="129"/>
      <c r="BP178" s="6">
        <f>BO178*AZ178</f>
        <v>0</v>
      </c>
      <c r="BQ178" s="129"/>
      <c r="BR178" s="6">
        <f>BQ178*AZ178</f>
        <v>0</v>
      </c>
      <c r="BU178" s="415">
        <f>BT178/12</f>
        <v>0</v>
      </c>
      <c r="BV178" s="421">
        <f>IF(OR(BT178=0),0,((G178-I178)/BU178))</f>
        <v>0</v>
      </c>
      <c r="BW178" s="420">
        <f t="shared" si="62"/>
        <v>0</v>
      </c>
      <c r="BX178" s="420"/>
      <c r="BY178" s="21" t="str">
        <f>A178</f>
        <v>1316L</v>
      </c>
    </row>
    <row r="179" spans="1:77" ht="26.25" customHeight="1" x14ac:dyDescent="0.2">
      <c r="A179" s="63"/>
      <c r="B179" s="9"/>
      <c r="C179" s="9"/>
      <c r="D179" s="9"/>
      <c r="E179" s="10"/>
      <c r="F179" s="398"/>
      <c r="G179" s="9"/>
      <c r="H179" s="651"/>
      <c r="I179" s="398"/>
      <c r="J179" s="398"/>
      <c r="K179" s="9"/>
      <c r="N179" s="9"/>
      <c r="O179" s="9"/>
      <c r="P179" s="9"/>
      <c r="Q179" s="9"/>
      <c r="R179" s="9"/>
      <c r="S179" s="9"/>
      <c r="T179" s="9"/>
      <c r="U179" s="9"/>
      <c r="V179" s="9"/>
      <c r="W179" s="9"/>
      <c r="X179" s="9"/>
      <c r="Y179" s="9"/>
      <c r="Z179" s="9"/>
      <c r="AB179" s="9"/>
      <c r="AC179" s="9"/>
      <c r="AD179" s="9"/>
      <c r="AK179" s="9"/>
      <c r="AL179" s="9"/>
      <c r="AM179" s="9"/>
      <c r="AN179" s="9"/>
      <c r="AO179" s="9"/>
      <c r="AQ179" s="9"/>
      <c r="AR179" s="9"/>
      <c r="AS179" s="9"/>
      <c r="AZ179" s="9"/>
      <c r="BA179" s="91"/>
      <c r="BB179" s="232"/>
      <c r="BC179" s="232"/>
      <c r="BE179" s="219"/>
      <c r="BF179" s="6">
        <f t="shared" si="81"/>
        <v>0</v>
      </c>
      <c r="BG179" s="219"/>
      <c r="BI179" s="127"/>
      <c r="BK179" s="219"/>
      <c r="BM179" s="127"/>
      <c r="BN179" s="6">
        <f t="shared" si="82"/>
        <v>0</v>
      </c>
      <c r="BO179" s="219"/>
      <c r="BQ179" s="219"/>
      <c r="BV179" s="421"/>
      <c r="BW179" s="420">
        <f t="shared" si="62"/>
        <v>0</v>
      </c>
      <c r="BX179" s="420"/>
      <c r="BY179" s="63"/>
    </row>
    <row r="180" spans="1:77" ht="16.5" customHeight="1" x14ac:dyDescent="0.2">
      <c r="A180" s="21" t="s">
        <v>1397</v>
      </c>
      <c r="B180" s="1" t="s">
        <v>753</v>
      </c>
      <c r="C180" s="1" t="s">
        <v>3</v>
      </c>
      <c r="D180" s="1">
        <v>18</v>
      </c>
      <c r="E180" s="2" t="s">
        <v>1221</v>
      </c>
      <c r="F180" s="589" t="s">
        <v>1125</v>
      </c>
      <c r="G180" s="1">
        <v>1</v>
      </c>
      <c r="H180" s="648"/>
      <c r="I180" s="449"/>
      <c r="J180" s="452"/>
      <c r="K180" s="283" t="str">
        <f>A180</f>
        <v>1336R</v>
      </c>
      <c r="L180" s="1" t="s">
        <v>1193</v>
      </c>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75"/>
      <c r="BA180" s="576">
        <v>913</v>
      </c>
      <c r="BB180" s="232">
        <f t="shared" ref="BB180:BB186" si="83">G180*BA180</f>
        <v>913</v>
      </c>
      <c r="BC180" s="232">
        <f>BB180*$BC$5</f>
        <v>598.01499999999999</v>
      </c>
      <c r="BE180" s="129"/>
      <c r="BF180" s="6">
        <f t="shared" si="81"/>
        <v>0</v>
      </c>
      <c r="BG180" s="129"/>
      <c r="BH180" s="6">
        <f>BG180*AZ180</f>
        <v>0</v>
      </c>
      <c r="BI180" s="121"/>
      <c r="BJ180" s="6">
        <f>BI180*AZ180</f>
        <v>0</v>
      </c>
      <c r="BK180" s="129"/>
      <c r="BM180" s="121"/>
      <c r="BN180" s="6">
        <f t="shared" si="82"/>
        <v>0</v>
      </c>
      <c r="BO180" s="129"/>
      <c r="BP180" s="6">
        <f t="shared" ref="BP180:BP186" si="84">BO180*AZ180</f>
        <v>0</v>
      </c>
      <c r="BQ180" s="129"/>
      <c r="BR180" s="6">
        <f>BQ180*AZ180</f>
        <v>0</v>
      </c>
      <c r="BU180" s="415">
        <f t="shared" ref="BU180:BU186" si="85">BT180/12</f>
        <v>0</v>
      </c>
      <c r="BV180" s="421">
        <f t="shared" ref="BV180:BV186" si="86">IF(OR(BT180=0),0,((G180-I180)/BU180))</f>
        <v>0</v>
      </c>
      <c r="BW180" s="420">
        <f t="shared" si="62"/>
        <v>0</v>
      </c>
      <c r="BX180" s="420"/>
      <c r="BY180" s="21" t="str">
        <f t="shared" ref="BY180:BY186" si="87">A180</f>
        <v>1336R</v>
      </c>
    </row>
    <row r="181" spans="1:77" ht="16.5" customHeight="1" x14ac:dyDescent="0.2">
      <c r="A181" s="240" t="s">
        <v>1398</v>
      </c>
      <c r="B181" s="1" t="s">
        <v>753</v>
      </c>
      <c r="C181" s="1" t="s">
        <v>3</v>
      </c>
      <c r="D181" s="1">
        <v>16</v>
      </c>
      <c r="E181" s="2" t="s">
        <v>4</v>
      </c>
      <c r="F181" s="589" t="s">
        <v>1125</v>
      </c>
      <c r="G181" s="1">
        <v>13</v>
      </c>
      <c r="H181" s="648"/>
      <c r="I181" s="449"/>
      <c r="J181" s="452"/>
      <c r="K181" s="283" t="str">
        <f>A181</f>
        <v>1435R</v>
      </c>
      <c r="L181" s="1" t="s">
        <v>1252</v>
      </c>
      <c r="M181" s="1" t="s">
        <v>1351</v>
      </c>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75">
        <v>148</v>
      </c>
      <c r="BA181" s="576">
        <v>970</v>
      </c>
      <c r="BB181" s="232">
        <f t="shared" si="83"/>
        <v>12610</v>
      </c>
      <c r="BC181" s="232">
        <f t="shared" ref="BC181:BC259" si="88">BB181*$BC$5</f>
        <v>8259.5500000000011</v>
      </c>
      <c r="BE181" s="129"/>
      <c r="BF181" s="6">
        <f t="shared" si="81"/>
        <v>0</v>
      </c>
      <c r="BG181" s="129"/>
      <c r="BH181" s="6">
        <f>BG181*AZ181</f>
        <v>0</v>
      </c>
      <c r="BI181" s="121"/>
      <c r="BJ181" s="6">
        <f>BI181*AZ181</f>
        <v>0</v>
      </c>
      <c r="BK181" s="129"/>
      <c r="BM181" s="121"/>
      <c r="BN181" s="6">
        <f t="shared" si="82"/>
        <v>0</v>
      </c>
      <c r="BO181" s="129"/>
      <c r="BP181" s="6">
        <f t="shared" si="84"/>
        <v>0</v>
      </c>
      <c r="BQ181" s="129"/>
      <c r="BR181" s="6">
        <f>BQ181*AZ181</f>
        <v>0</v>
      </c>
      <c r="BS181" s="8">
        <v>4</v>
      </c>
      <c r="BT181" s="8">
        <v>4</v>
      </c>
      <c r="BU181" s="415">
        <f t="shared" si="85"/>
        <v>0.33333333333333331</v>
      </c>
      <c r="BV181" s="421">
        <f t="shared" si="86"/>
        <v>39</v>
      </c>
      <c r="BW181" s="420">
        <f t="shared" si="62"/>
        <v>39</v>
      </c>
      <c r="BX181" s="420"/>
      <c r="BY181" s="21" t="str">
        <f t="shared" si="87"/>
        <v>1435R</v>
      </c>
    </row>
    <row r="182" spans="1:77" ht="16.5" customHeight="1" x14ac:dyDescent="0.2">
      <c r="A182" s="240" t="s">
        <v>1399</v>
      </c>
      <c r="B182" s="1" t="s">
        <v>753</v>
      </c>
      <c r="C182" s="1" t="s">
        <v>3</v>
      </c>
      <c r="D182" s="1">
        <v>16</v>
      </c>
      <c r="E182" s="2" t="s">
        <v>4</v>
      </c>
      <c r="F182" s="589" t="s">
        <v>1125</v>
      </c>
      <c r="G182" s="1">
        <v>15</v>
      </c>
      <c r="H182" s="648"/>
      <c r="I182" s="449"/>
      <c r="J182" s="452"/>
      <c r="K182" s="283" t="str">
        <f>A182</f>
        <v>1435L</v>
      </c>
      <c r="L182" s="1" t="s">
        <v>777</v>
      </c>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75">
        <v>134.5</v>
      </c>
      <c r="BA182" s="576">
        <v>970</v>
      </c>
      <c r="BB182" s="232">
        <f t="shared" si="83"/>
        <v>14550</v>
      </c>
      <c r="BC182" s="232">
        <f t="shared" si="88"/>
        <v>9530.25</v>
      </c>
      <c r="BE182" s="129"/>
      <c r="BF182" s="6">
        <f t="shared" si="81"/>
        <v>0</v>
      </c>
      <c r="BG182" s="129"/>
      <c r="BH182" s="6">
        <f>BG182*AZ182</f>
        <v>0</v>
      </c>
      <c r="BI182" s="121"/>
      <c r="BJ182" s="6">
        <f>BI182*AZ182</f>
        <v>0</v>
      </c>
      <c r="BK182" s="129"/>
      <c r="BM182" s="121"/>
      <c r="BN182" s="6">
        <f t="shared" si="82"/>
        <v>0</v>
      </c>
      <c r="BO182" s="129"/>
      <c r="BP182" s="6">
        <f t="shared" si="84"/>
        <v>0</v>
      </c>
      <c r="BQ182" s="129"/>
      <c r="BR182" s="6">
        <f>BQ182*AZ182</f>
        <v>0</v>
      </c>
      <c r="BS182" s="8">
        <v>6</v>
      </c>
      <c r="BT182" s="8">
        <v>6</v>
      </c>
      <c r="BU182" s="415">
        <f t="shared" si="85"/>
        <v>0.5</v>
      </c>
      <c r="BV182" s="421">
        <f t="shared" si="86"/>
        <v>30</v>
      </c>
      <c r="BW182" s="420">
        <f t="shared" si="62"/>
        <v>30</v>
      </c>
      <c r="BX182" s="420"/>
      <c r="BY182" s="21" t="str">
        <f t="shared" si="87"/>
        <v>1435L</v>
      </c>
    </row>
    <row r="183" spans="1:77" ht="16.5" customHeight="1" x14ac:dyDescent="0.2">
      <c r="A183" s="240" t="s">
        <v>1400</v>
      </c>
      <c r="B183" s="1" t="s">
        <v>753</v>
      </c>
      <c r="C183" s="1" t="s">
        <v>3</v>
      </c>
      <c r="D183" s="1">
        <v>16</v>
      </c>
      <c r="E183" s="2" t="s">
        <v>5</v>
      </c>
      <c r="F183" s="589" t="s">
        <v>1125</v>
      </c>
      <c r="G183" s="1">
        <v>11</v>
      </c>
      <c r="H183" s="693" t="s">
        <v>1264</v>
      </c>
      <c r="I183" s="449"/>
      <c r="J183" s="452"/>
      <c r="K183" s="283" t="str">
        <f t="shared" ref="K183:K184" si="89">A183</f>
        <v>1436R</v>
      </c>
      <c r="L183" s="1" t="s">
        <v>1213</v>
      </c>
      <c r="M183" s="1" t="s">
        <v>1516</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75">
        <v>148</v>
      </c>
      <c r="BA183" s="576">
        <v>970</v>
      </c>
      <c r="BB183" s="232">
        <f t="shared" si="83"/>
        <v>10670</v>
      </c>
      <c r="BC183" s="232">
        <f t="shared" si="88"/>
        <v>6988.85</v>
      </c>
      <c r="BE183" s="129"/>
      <c r="BF183" s="6">
        <f t="shared" si="81"/>
        <v>0</v>
      </c>
      <c r="BG183" s="129"/>
      <c r="BH183" s="6">
        <f>BG183*AZ183</f>
        <v>0</v>
      </c>
      <c r="BI183" s="121"/>
      <c r="BJ183" s="6">
        <f>BI183*AZ183</f>
        <v>0</v>
      </c>
      <c r="BK183" s="129"/>
      <c r="BM183" s="121"/>
      <c r="BN183" s="6">
        <f t="shared" si="82"/>
        <v>0</v>
      </c>
      <c r="BO183" s="129"/>
      <c r="BP183" s="6">
        <f t="shared" si="84"/>
        <v>0</v>
      </c>
      <c r="BQ183" s="698"/>
      <c r="BR183" s="6">
        <f>BQ183*AZ183</f>
        <v>0</v>
      </c>
      <c r="BS183" s="8">
        <v>4</v>
      </c>
      <c r="BT183" s="8">
        <v>2</v>
      </c>
      <c r="BU183" s="415">
        <f t="shared" si="85"/>
        <v>0.16666666666666666</v>
      </c>
      <c r="BV183" s="421">
        <f t="shared" si="86"/>
        <v>66</v>
      </c>
      <c r="BW183" s="420">
        <f t="shared" si="62"/>
        <v>66</v>
      </c>
      <c r="BX183" s="420"/>
      <c r="BY183" s="21" t="str">
        <f t="shared" si="87"/>
        <v>1436R</v>
      </c>
    </row>
    <row r="184" spans="1:77" ht="16.5" customHeight="1" x14ac:dyDescent="0.2">
      <c r="A184" s="240" t="s">
        <v>1401</v>
      </c>
      <c r="B184" s="1" t="s">
        <v>753</v>
      </c>
      <c r="C184" s="1" t="s">
        <v>3</v>
      </c>
      <c r="D184" s="1">
        <v>16</v>
      </c>
      <c r="E184" s="2" t="s">
        <v>5</v>
      </c>
      <c r="F184" s="589" t="s">
        <v>1125</v>
      </c>
      <c r="G184" s="1">
        <v>12</v>
      </c>
      <c r="H184" s="648"/>
      <c r="I184" s="449"/>
      <c r="J184" s="452"/>
      <c r="K184" s="283" t="str">
        <f t="shared" si="89"/>
        <v>1436L</v>
      </c>
      <c r="L184" s="1" t="s">
        <v>1283</v>
      </c>
      <c r="M184" s="1" t="s">
        <v>1046</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75">
        <v>148</v>
      </c>
      <c r="BA184" s="576">
        <v>970</v>
      </c>
      <c r="BB184" s="232">
        <f t="shared" si="83"/>
        <v>11640</v>
      </c>
      <c r="BC184" s="232">
        <f t="shared" si="88"/>
        <v>7624.2000000000007</v>
      </c>
      <c r="BE184" s="129"/>
      <c r="BG184" s="129"/>
      <c r="BI184" s="121"/>
      <c r="BK184" s="129"/>
      <c r="BM184" s="121"/>
      <c r="BO184" s="129"/>
      <c r="BP184" s="6">
        <f t="shared" si="84"/>
        <v>0</v>
      </c>
      <c r="BQ184" s="129"/>
      <c r="BS184" s="8">
        <v>4</v>
      </c>
      <c r="BT184" s="8">
        <v>4</v>
      </c>
      <c r="BU184" s="415">
        <f t="shared" si="85"/>
        <v>0.33333333333333331</v>
      </c>
      <c r="BV184" s="421">
        <f t="shared" si="86"/>
        <v>36</v>
      </c>
      <c r="BW184" s="420">
        <f t="shared" si="62"/>
        <v>36</v>
      </c>
      <c r="BX184" s="420"/>
      <c r="BY184" s="21" t="str">
        <f t="shared" si="87"/>
        <v>1436L</v>
      </c>
    </row>
    <row r="185" spans="1:77" ht="16.5" customHeight="1" x14ac:dyDescent="0.2">
      <c r="A185" s="240" t="s">
        <v>1402</v>
      </c>
      <c r="B185" s="1" t="s">
        <v>753</v>
      </c>
      <c r="C185" s="1" t="s">
        <v>3</v>
      </c>
      <c r="D185" s="1">
        <v>16</v>
      </c>
      <c r="E185" s="2" t="s">
        <v>6</v>
      </c>
      <c r="F185" s="589" t="s">
        <v>1125</v>
      </c>
      <c r="G185" s="1">
        <v>9</v>
      </c>
      <c r="H185" s="648"/>
      <c r="I185" s="449"/>
      <c r="J185" s="452"/>
      <c r="K185" s="283" t="str">
        <f>A185</f>
        <v>1437R</v>
      </c>
      <c r="L185" s="1" t="s">
        <v>1017</v>
      </c>
      <c r="M185" s="1" t="s">
        <v>1046</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75">
        <v>148</v>
      </c>
      <c r="BA185" s="576">
        <v>970</v>
      </c>
      <c r="BB185" s="232">
        <f t="shared" si="83"/>
        <v>8730</v>
      </c>
      <c r="BC185" s="232">
        <f t="shared" si="88"/>
        <v>5718.1500000000005</v>
      </c>
      <c r="BE185" s="129"/>
      <c r="BF185" s="6">
        <f>BE185*AZ185</f>
        <v>0</v>
      </c>
      <c r="BG185" s="129"/>
      <c r="BH185" s="6">
        <f>BG185*AZ185</f>
        <v>0</v>
      </c>
      <c r="BI185" s="121"/>
      <c r="BJ185" s="6">
        <f>BI185*AZ185</f>
        <v>0</v>
      </c>
      <c r="BK185" s="129"/>
      <c r="BM185" s="121"/>
      <c r="BN185" s="6">
        <f>BM185*AZ185</f>
        <v>0</v>
      </c>
      <c r="BO185" s="129"/>
      <c r="BP185" s="6">
        <f t="shared" si="84"/>
        <v>0</v>
      </c>
      <c r="BQ185" s="129"/>
      <c r="BR185" s="6">
        <f>BQ185*AZ185</f>
        <v>0</v>
      </c>
      <c r="BS185" s="8">
        <v>4</v>
      </c>
      <c r="BT185" s="8">
        <v>2</v>
      </c>
      <c r="BU185" s="415">
        <f t="shared" si="85"/>
        <v>0.16666666666666666</v>
      </c>
      <c r="BV185" s="421">
        <f t="shared" si="86"/>
        <v>54</v>
      </c>
      <c r="BW185" s="420">
        <f t="shared" si="62"/>
        <v>54</v>
      </c>
      <c r="BX185" s="420"/>
      <c r="BY185" s="21" t="str">
        <f t="shared" si="87"/>
        <v>1437R</v>
      </c>
    </row>
    <row r="186" spans="1:77" ht="16.5" customHeight="1" thickBot="1" x14ac:dyDescent="0.25">
      <c r="A186" s="248" t="s">
        <v>1403</v>
      </c>
      <c r="B186" s="180" t="s">
        <v>753</v>
      </c>
      <c r="C186" s="180" t="s">
        <v>3</v>
      </c>
      <c r="D186" s="180">
        <v>16</v>
      </c>
      <c r="E186" s="181" t="s">
        <v>6</v>
      </c>
      <c r="F186" s="591" t="s">
        <v>1125</v>
      </c>
      <c r="G186" s="180">
        <v>3</v>
      </c>
      <c r="H186" s="654"/>
      <c r="I186" s="536"/>
      <c r="J186" s="452"/>
      <c r="K186" s="438" t="str">
        <f>A186</f>
        <v>1437L</v>
      </c>
      <c r="L186" s="180" t="s">
        <v>1282</v>
      </c>
      <c r="M186" s="180" t="s">
        <v>1017</v>
      </c>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209">
        <v>148</v>
      </c>
      <c r="BA186" s="578">
        <v>970</v>
      </c>
      <c r="BB186" s="232">
        <f t="shared" si="83"/>
        <v>2910</v>
      </c>
      <c r="BC186" s="232">
        <f t="shared" si="88"/>
        <v>1906.0500000000002</v>
      </c>
      <c r="BE186" s="201"/>
      <c r="BF186" s="6">
        <f>BE186*AZ186</f>
        <v>0</v>
      </c>
      <c r="BG186" s="201"/>
      <c r="BH186" s="6">
        <f>BG186*AZ186</f>
        <v>0</v>
      </c>
      <c r="BI186" s="178"/>
      <c r="BJ186" s="6">
        <f>BI186*AZ186</f>
        <v>0</v>
      </c>
      <c r="BK186" s="201"/>
      <c r="BM186" s="178"/>
      <c r="BN186" s="6">
        <f>BM186*AZ186</f>
        <v>0</v>
      </c>
      <c r="BO186" s="201"/>
      <c r="BP186" s="6">
        <f t="shared" si="84"/>
        <v>0</v>
      </c>
      <c r="BQ186" s="711"/>
      <c r="BR186" s="6">
        <f>BQ186*AZ186</f>
        <v>0</v>
      </c>
      <c r="BS186" s="8">
        <v>3</v>
      </c>
      <c r="BT186" s="8">
        <v>3</v>
      </c>
      <c r="BU186" s="415">
        <f t="shared" si="85"/>
        <v>0.25</v>
      </c>
      <c r="BV186" s="421">
        <f t="shared" si="86"/>
        <v>12</v>
      </c>
      <c r="BW186" s="420">
        <f t="shared" si="62"/>
        <v>12</v>
      </c>
      <c r="BX186" s="420"/>
      <c r="BY186" s="21" t="str">
        <f t="shared" si="87"/>
        <v>1437L</v>
      </c>
    </row>
    <row r="187" spans="1:77" ht="26.25" customHeight="1" x14ac:dyDescent="0.2">
      <c r="A187" s="63"/>
      <c r="B187" s="9"/>
      <c r="C187" s="9"/>
      <c r="D187" s="9"/>
      <c r="E187" s="10"/>
      <c r="F187" s="398"/>
      <c r="G187" s="9"/>
      <c r="H187" s="651"/>
      <c r="I187" s="398"/>
      <c r="J187" s="398"/>
      <c r="K187" s="9"/>
      <c r="N187" s="9"/>
      <c r="O187" s="9"/>
      <c r="P187" s="9"/>
      <c r="Q187" s="9"/>
      <c r="R187" s="9"/>
      <c r="S187" s="9"/>
      <c r="T187" s="9"/>
      <c r="U187" s="9"/>
      <c r="V187" s="9"/>
      <c r="W187" s="9"/>
      <c r="X187" s="9"/>
      <c r="Y187" s="9"/>
      <c r="Z187" s="9"/>
      <c r="AB187" s="9"/>
      <c r="AC187" s="9"/>
      <c r="AD187" s="9"/>
      <c r="AK187" s="9"/>
      <c r="AL187" s="9"/>
      <c r="AM187" s="9"/>
      <c r="AN187" s="9"/>
      <c r="AO187" s="9"/>
      <c r="AQ187" s="9"/>
      <c r="AR187" s="9"/>
      <c r="AS187" s="9"/>
      <c r="AZ187" s="9"/>
      <c r="BB187" s="232"/>
      <c r="BC187" s="232"/>
      <c r="BE187" s="148"/>
      <c r="BG187" s="148"/>
      <c r="BI187" s="9"/>
      <c r="BK187" s="148"/>
      <c r="BM187" s="9"/>
      <c r="BO187" s="148"/>
      <c r="BQ187" s="148"/>
      <c r="BV187" s="421"/>
      <c r="BW187" s="420">
        <f t="shared" si="62"/>
        <v>0</v>
      </c>
      <c r="BX187" s="420"/>
      <c r="BY187" s="63"/>
    </row>
    <row r="188" spans="1:77" ht="15.75" customHeight="1" thickBot="1" x14ac:dyDescent="0.25">
      <c r="A188" s="15" t="s">
        <v>206</v>
      </c>
      <c r="B188" s="9"/>
      <c r="C188" s="9"/>
      <c r="D188" s="9"/>
      <c r="E188" s="10"/>
      <c r="G188" s="9"/>
      <c r="H188" s="651"/>
      <c r="I188" s="398"/>
      <c r="J188" s="398"/>
      <c r="K188" s="55"/>
      <c r="N188" s="9"/>
      <c r="O188" s="9"/>
      <c r="P188" s="9"/>
      <c r="Q188" s="9"/>
      <c r="R188" s="9"/>
      <c r="S188" s="9"/>
      <c r="T188" s="9"/>
      <c r="U188" s="9"/>
      <c r="V188" s="9"/>
      <c r="W188" s="9"/>
      <c r="X188" s="9"/>
      <c r="Y188" s="9"/>
      <c r="Z188" s="9"/>
      <c r="AB188" s="9"/>
      <c r="AC188" s="9"/>
      <c r="AD188" s="9"/>
      <c r="AK188" s="9"/>
      <c r="AL188" s="9"/>
      <c r="AM188" s="9"/>
      <c r="AN188" s="9"/>
      <c r="AO188" s="9"/>
      <c r="AQ188" s="9"/>
      <c r="AR188" s="9"/>
      <c r="AS188" s="9"/>
      <c r="AZ188" s="9"/>
      <c r="BB188" s="232"/>
      <c r="BC188" s="232"/>
      <c r="BE188" s="148"/>
      <c r="BF188" s="6">
        <f t="shared" ref="BF188:BF193" si="90">BE188*AZ188</f>
        <v>0</v>
      </c>
      <c r="BG188" s="148"/>
      <c r="BI188" s="9"/>
      <c r="BK188" s="148"/>
      <c r="BM188" s="9"/>
      <c r="BO188" s="148"/>
      <c r="BQ188" s="148"/>
      <c r="BV188" s="421"/>
      <c r="BW188" s="420">
        <f t="shared" si="62"/>
        <v>0</v>
      </c>
      <c r="BX188" s="420"/>
      <c r="BY188" s="15" t="s">
        <v>206</v>
      </c>
    </row>
    <row r="189" spans="1:77" ht="15.75" customHeight="1" thickBot="1" x14ac:dyDescent="0.25">
      <c r="A189" s="365" t="s">
        <v>1404</v>
      </c>
      <c r="B189" s="137" t="s">
        <v>206</v>
      </c>
      <c r="C189" s="137" t="s">
        <v>1</v>
      </c>
      <c r="D189" s="137">
        <v>18</v>
      </c>
      <c r="E189" s="138" t="s">
        <v>4</v>
      </c>
      <c r="F189" s="588" t="s">
        <v>1122</v>
      </c>
      <c r="G189" s="137">
        <v>10</v>
      </c>
      <c r="H189" s="653"/>
      <c r="I189" s="641"/>
      <c r="J189" s="452"/>
      <c r="K189" s="446" t="str">
        <f>A189</f>
        <v>1813CHI</v>
      </c>
      <c r="L189" s="24" t="s">
        <v>1047</v>
      </c>
      <c r="N189" s="24"/>
      <c r="O189" s="24"/>
      <c r="P189" s="24"/>
      <c r="Q189" s="24"/>
      <c r="R189" s="24"/>
      <c r="S189" s="24"/>
      <c r="T189" s="24"/>
      <c r="U189" s="24"/>
      <c r="V189" s="24"/>
      <c r="W189" s="24"/>
      <c r="X189" s="609"/>
      <c r="Y189" s="380"/>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212">
        <v>101</v>
      </c>
      <c r="BA189" s="581">
        <v>631</v>
      </c>
      <c r="BB189" s="232">
        <f>G189*BA189</f>
        <v>6310</v>
      </c>
      <c r="BC189" s="232">
        <f t="shared" si="88"/>
        <v>4133.05</v>
      </c>
      <c r="BE189" s="220"/>
      <c r="BF189" s="6">
        <f t="shared" si="90"/>
        <v>0</v>
      </c>
      <c r="BG189" s="220"/>
      <c r="BH189" s="6">
        <f>BG189*AZ189</f>
        <v>0</v>
      </c>
      <c r="BI189" s="378"/>
      <c r="BJ189" s="6">
        <f>BI189*AZ189</f>
        <v>0</v>
      </c>
      <c r="BK189" s="220"/>
      <c r="BM189" s="144"/>
      <c r="BN189" s="6">
        <f>BM189*AZ189</f>
        <v>0</v>
      </c>
      <c r="BO189" s="220"/>
      <c r="BP189" s="6">
        <f>BO189*AZ189</f>
        <v>0</v>
      </c>
      <c r="BQ189" s="713"/>
      <c r="BR189" s="6">
        <f>BQ189*AZ189</f>
        <v>0</v>
      </c>
      <c r="BT189" s="8">
        <v>19</v>
      </c>
      <c r="BU189" s="415">
        <f>BT189/12</f>
        <v>1.5833333333333333</v>
      </c>
      <c r="BV189" s="421">
        <f>IF(OR(BT189=0),0,((G189-J189)/BU189))</f>
        <v>6.3157894736842106</v>
      </c>
      <c r="BW189" s="420">
        <f t="shared" si="62"/>
        <v>6.3157894736842106</v>
      </c>
      <c r="BX189" s="420"/>
      <c r="BY189" s="21" t="str">
        <f>A189</f>
        <v>1813CHI</v>
      </c>
    </row>
    <row r="190" spans="1:77" ht="15.75" customHeight="1" thickBot="1" x14ac:dyDescent="0.25">
      <c r="A190" s="21" t="s">
        <v>1405</v>
      </c>
      <c r="B190" s="1" t="s">
        <v>206</v>
      </c>
      <c r="C190" s="1" t="s">
        <v>1</v>
      </c>
      <c r="D190" s="1">
        <v>18</v>
      </c>
      <c r="E190" s="2" t="s">
        <v>5</v>
      </c>
      <c r="F190" s="589" t="s">
        <v>1122</v>
      </c>
      <c r="G190" s="1">
        <v>10</v>
      </c>
      <c r="H190" s="648"/>
      <c r="I190" s="641"/>
      <c r="J190" s="452"/>
      <c r="K190" s="324" t="str">
        <f>A190</f>
        <v>1818CHI</v>
      </c>
      <c r="L190" s="340" t="s">
        <v>1271</v>
      </c>
      <c r="M190" s="1"/>
      <c r="N190" s="1"/>
      <c r="O190" s="1"/>
      <c r="P190" s="1"/>
      <c r="Q190" s="1"/>
      <c r="R190" s="1"/>
      <c r="S190" s="1"/>
      <c r="T190" s="1"/>
      <c r="U190" s="1"/>
      <c r="V190" s="1"/>
      <c r="W190" s="1"/>
      <c r="X190" s="610"/>
      <c r="Y190" s="315"/>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75">
        <v>101</v>
      </c>
      <c r="BA190" s="581">
        <v>631</v>
      </c>
      <c r="BB190" s="232">
        <f>G190*BA190</f>
        <v>6310</v>
      </c>
      <c r="BC190" s="232">
        <f t="shared" si="88"/>
        <v>4133.05</v>
      </c>
      <c r="BE190" s="129"/>
      <c r="BF190" s="6">
        <f t="shared" si="90"/>
        <v>0</v>
      </c>
      <c r="BG190" s="129"/>
      <c r="BH190" s="6">
        <f>BG190*AZ190</f>
        <v>0</v>
      </c>
      <c r="BI190" s="359"/>
      <c r="BJ190" s="6">
        <f>BI190*AZ190</f>
        <v>0</v>
      </c>
      <c r="BK190" s="129"/>
      <c r="BM190" s="121"/>
      <c r="BN190" s="6">
        <f>BM190*AZ190</f>
        <v>0</v>
      </c>
      <c r="BO190" s="129"/>
      <c r="BP190" s="6">
        <f>BO190*AZ190</f>
        <v>0</v>
      </c>
      <c r="BQ190" s="129"/>
      <c r="BR190" s="6">
        <f>BQ190*AZ190</f>
        <v>0</v>
      </c>
      <c r="BS190" s="8">
        <v>3</v>
      </c>
      <c r="BT190" s="8">
        <v>3</v>
      </c>
      <c r="BU190" s="415">
        <f>BT190/12</f>
        <v>0.25</v>
      </c>
      <c r="BV190" s="421">
        <f>IF(OR(BT190=0),0,((G190-J190)/BU190))</f>
        <v>40</v>
      </c>
      <c r="BW190" s="420">
        <f t="shared" si="62"/>
        <v>40</v>
      </c>
      <c r="BX190" s="420"/>
      <c r="BY190" s="21" t="str">
        <f>A190</f>
        <v>1818CHI</v>
      </c>
    </row>
    <row r="191" spans="1:77" ht="16.5" customHeight="1" x14ac:dyDescent="0.2">
      <c r="A191" s="21" t="s">
        <v>1406</v>
      </c>
      <c r="B191" s="1" t="s">
        <v>206</v>
      </c>
      <c r="C191" s="1" t="s">
        <v>1</v>
      </c>
      <c r="D191" s="1">
        <v>18</v>
      </c>
      <c r="E191" s="2" t="s">
        <v>6</v>
      </c>
      <c r="F191" s="589" t="s">
        <v>1122</v>
      </c>
      <c r="G191" s="1">
        <v>18</v>
      </c>
      <c r="H191" s="646"/>
      <c r="I191" s="449"/>
      <c r="J191" s="452"/>
      <c r="K191" s="324" t="str">
        <f>A191</f>
        <v>1824CHI</v>
      </c>
      <c r="L191" s="1" t="s">
        <v>1194</v>
      </c>
      <c r="Q191" s="1"/>
      <c r="R191" s="1"/>
      <c r="S191" s="1"/>
      <c r="T191" s="1"/>
      <c r="U191" s="1"/>
      <c r="V191" s="1"/>
      <c r="W191" s="1"/>
      <c r="X191" s="610"/>
      <c r="Y191" s="315"/>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75">
        <v>101</v>
      </c>
      <c r="BA191" s="581">
        <v>631</v>
      </c>
      <c r="BB191" s="232">
        <f>G191*BA191</f>
        <v>11358</v>
      </c>
      <c r="BC191" s="232">
        <f t="shared" si="88"/>
        <v>7439.4900000000007</v>
      </c>
      <c r="BE191" s="129"/>
      <c r="BF191" s="6">
        <f t="shared" si="90"/>
        <v>0</v>
      </c>
      <c r="BG191" s="129"/>
      <c r="BH191" s="6">
        <f>BG191*AZ191</f>
        <v>0</v>
      </c>
      <c r="BI191" s="359"/>
      <c r="BJ191" s="6">
        <f>BI191*AZ191</f>
        <v>0</v>
      </c>
      <c r="BK191" s="129"/>
      <c r="BM191" s="359"/>
      <c r="BN191" s="6">
        <f>BM191*AZ191</f>
        <v>0</v>
      </c>
      <c r="BO191" s="129"/>
      <c r="BP191" s="6">
        <f>BO191*AZ191</f>
        <v>0</v>
      </c>
      <c r="BQ191" s="129"/>
      <c r="BR191" s="6">
        <f>BQ191*AZ191</f>
        <v>0</v>
      </c>
      <c r="BS191" s="8">
        <v>29</v>
      </c>
      <c r="BT191" s="8">
        <v>30</v>
      </c>
      <c r="BU191" s="415">
        <f>BT191/12</f>
        <v>2.5</v>
      </c>
      <c r="BV191" s="421">
        <f>IF(OR(BT191=0),0,((G191-I191)/BU191))</f>
        <v>7.2</v>
      </c>
      <c r="BW191" s="420">
        <f t="shared" si="62"/>
        <v>7.2</v>
      </c>
      <c r="BX191" s="420"/>
      <c r="BY191" s="21" t="str">
        <f>A191</f>
        <v>1824CHI</v>
      </c>
    </row>
    <row r="192" spans="1:77" ht="15.75" customHeight="1" x14ac:dyDescent="0.2">
      <c r="A192" s="21" t="s">
        <v>1407</v>
      </c>
      <c r="B192" s="1" t="s">
        <v>206</v>
      </c>
      <c r="C192" s="1" t="s">
        <v>9</v>
      </c>
      <c r="D192" s="1">
        <v>18</v>
      </c>
      <c r="E192" s="2" t="s">
        <v>4</v>
      </c>
      <c r="F192" s="589" t="s">
        <v>1122</v>
      </c>
      <c r="G192" s="1">
        <v>9</v>
      </c>
      <c r="H192" s="693" t="s">
        <v>1536</v>
      </c>
      <c r="I192" s="449"/>
      <c r="J192" s="452"/>
      <c r="K192" s="324" t="str">
        <f>A192</f>
        <v>1872CHI</v>
      </c>
      <c r="L192" s="340" t="s">
        <v>1051</v>
      </c>
      <c r="M192" s="625"/>
      <c r="N192" s="1"/>
      <c r="O192" s="1"/>
      <c r="P192" s="1"/>
      <c r="Q192" s="1"/>
      <c r="R192" s="1"/>
      <c r="S192" s="1"/>
      <c r="T192" s="1"/>
      <c r="U192" s="1"/>
      <c r="V192" s="1"/>
      <c r="W192" s="1"/>
      <c r="X192" s="610"/>
      <c r="Y192" s="315"/>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75">
        <v>120</v>
      </c>
      <c r="BA192" s="333">
        <v>689</v>
      </c>
      <c r="BB192" s="232">
        <f>G192*BA192</f>
        <v>6201</v>
      </c>
      <c r="BC192" s="232">
        <f t="shared" si="88"/>
        <v>4061.6550000000002</v>
      </c>
      <c r="BE192" s="129"/>
      <c r="BF192" s="6">
        <f t="shared" si="90"/>
        <v>0</v>
      </c>
      <c r="BG192" s="129"/>
      <c r="BH192" s="6">
        <f>BG192*AZ192</f>
        <v>0</v>
      </c>
      <c r="BI192" s="359"/>
      <c r="BJ192" s="6">
        <f>BI192*AZ192</f>
        <v>0</v>
      </c>
      <c r="BK192" s="129"/>
      <c r="BM192" s="121"/>
      <c r="BN192" s="6">
        <f>BM192*AZ192</f>
        <v>0</v>
      </c>
      <c r="BO192" s="129"/>
      <c r="BP192" s="6">
        <f>BO192*AZ192</f>
        <v>0</v>
      </c>
      <c r="BQ192" s="129"/>
      <c r="BR192" s="6">
        <f>BQ192*AZ192</f>
        <v>0</v>
      </c>
      <c r="BS192" s="8">
        <v>6</v>
      </c>
      <c r="BT192" s="8">
        <v>5</v>
      </c>
      <c r="BU192" s="415">
        <f>BT192/12</f>
        <v>0.41666666666666669</v>
      </c>
      <c r="BV192" s="421">
        <f>IF(OR(BT192=0),0,((G192-I192)/BU192))</f>
        <v>21.599999999999998</v>
      </c>
      <c r="BW192" s="420">
        <f t="shared" si="62"/>
        <v>21.599999999999998</v>
      </c>
      <c r="BX192" s="420"/>
      <c r="BY192" s="21" t="str">
        <f>A192</f>
        <v>1872CHI</v>
      </c>
    </row>
    <row r="193" spans="1:77" ht="15.75" customHeight="1" thickBot="1" x14ac:dyDescent="0.25">
      <c r="A193" s="21" t="s">
        <v>1408</v>
      </c>
      <c r="B193" s="1" t="s">
        <v>206</v>
      </c>
      <c r="C193" s="1" t="s">
        <v>9</v>
      </c>
      <c r="D193" s="1">
        <v>18</v>
      </c>
      <c r="E193" s="2" t="s">
        <v>6</v>
      </c>
      <c r="F193" s="589" t="s">
        <v>1122</v>
      </c>
      <c r="G193" s="1">
        <v>0</v>
      </c>
      <c r="H193" s="648"/>
      <c r="I193" s="449"/>
      <c r="J193" s="452"/>
      <c r="K193" s="448" t="str">
        <f>A193</f>
        <v>1874CHI</v>
      </c>
      <c r="L193" s="611"/>
      <c r="M193" s="17"/>
      <c r="N193" s="17"/>
      <c r="O193" s="17"/>
      <c r="P193" s="17"/>
      <c r="Q193" s="17"/>
      <c r="R193" s="17"/>
      <c r="S193" s="17"/>
      <c r="T193" s="17"/>
      <c r="U193" s="17"/>
      <c r="V193" s="17"/>
      <c r="W193" s="17"/>
      <c r="X193" s="612"/>
      <c r="Y193" s="315"/>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75">
        <v>120</v>
      </c>
      <c r="BA193" s="333">
        <v>689</v>
      </c>
      <c r="BB193" s="232">
        <f>G193*BA193</f>
        <v>0</v>
      </c>
      <c r="BC193" s="232">
        <f t="shared" si="88"/>
        <v>0</v>
      </c>
      <c r="BE193" s="129"/>
      <c r="BF193" s="6">
        <f t="shared" si="90"/>
        <v>0</v>
      </c>
      <c r="BG193" s="129"/>
      <c r="BH193" s="6">
        <f>BG193*AZ193</f>
        <v>0</v>
      </c>
      <c r="BI193" s="359"/>
      <c r="BJ193" s="6">
        <f>BI193*AZ193</f>
        <v>0</v>
      </c>
      <c r="BK193" s="129"/>
      <c r="BM193" s="121"/>
      <c r="BN193" s="6">
        <f>BM193*AZ193</f>
        <v>0</v>
      </c>
      <c r="BO193" s="129"/>
      <c r="BP193" s="6">
        <f>BO193*AZ193</f>
        <v>0</v>
      </c>
      <c r="BQ193" s="129"/>
      <c r="BR193" s="6">
        <f>BQ193*AZ193</f>
        <v>0</v>
      </c>
      <c r="BU193" s="415">
        <f>BT193/12</f>
        <v>0</v>
      </c>
      <c r="BV193" s="421">
        <f>IF(OR(BT193=0),0,((G193-I193)/BU193))</f>
        <v>0</v>
      </c>
      <c r="BW193" s="420">
        <f t="shared" si="62"/>
        <v>0</v>
      </c>
      <c r="BX193" s="420"/>
      <c r="BY193" s="21" t="str">
        <f>A193</f>
        <v>1874CHI</v>
      </c>
    </row>
    <row r="194" spans="1:77" ht="26.25" customHeight="1" x14ac:dyDescent="0.2">
      <c r="A194" s="63"/>
      <c r="B194" s="9"/>
      <c r="C194" s="9"/>
      <c r="D194" s="9"/>
      <c r="E194" s="589"/>
      <c r="F194" s="398"/>
      <c r="G194" s="9"/>
      <c r="H194" s="651"/>
      <c r="I194" s="398"/>
      <c r="J194" s="398"/>
      <c r="K194" s="61"/>
      <c r="N194" s="9"/>
      <c r="O194" s="9"/>
      <c r="P194" s="9"/>
      <c r="Q194" s="9"/>
      <c r="R194" s="9"/>
      <c r="S194" s="9"/>
      <c r="T194" s="9"/>
      <c r="U194" s="9"/>
      <c r="V194" s="9"/>
      <c r="W194" s="9"/>
      <c r="X194" s="9"/>
      <c r="Y194" s="9"/>
      <c r="Z194" s="9"/>
      <c r="AB194" s="9"/>
      <c r="AC194" s="9"/>
      <c r="AD194" s="9"/>
      <c r="AK194" s="9"/>
      <c r="AL194" s="9"/>
      <c r="AM194" s="9"/>
      <c r="AN194" s="9"/>
      <c r="AO194" s="9"/>
      <c r="AQ194" s="9"/>
      <c r="AR194" s="9"/>
      <c r="AS194" s="9"/>
      <c r="AZ194" s="9"/>
      <c r="BA194" s="91"/>
      <c r="BB194" s="232"/>
      <c r="BC194" s="232"/>
      <c r="BE194" s="219"/>
      <c r="BG194" s="219"/>
      <c r="BI194" s="127"/>
      <c r="BK194" s="219"/>
      <c r="BM194" s="127"/>
      <c r="BO194" s="219"/>
      <c r="BQ194" s="219"/>
      <c r="BV194" s="421"/>
      <c r="BW194" s="420">
        <f t="shared" si="62"/>
        <v>0</v>
      </c>
      <c r="BX194" s="420"/>
      <c r="BY194" s="63"/>
    </row>
    <row r="195" spans="1:77" ht="15.75" customHeight="1" x14ac:dyDescent="0.2">
      <c r="A195" s="21" t="s">
        <v>1409</v>
      </c>
      <c r="B195" s="1" t="s">
        <v>206</v>
      </c>
      <c r="C195" s="1" t="s">
        <v>3</v>
      </c>
      <c r="D195" s="1">
        <v>18</v>
      </c>
      <c r="E195" s="2" t="s">
        <v>4</v>
      </c>
      <c r="F195" s="589" t="s">
        <v>1122</v>
      </c>
      <c r="G195" s="1">
        <v>0</v>
      </c>
      <c r="H195" s="648"/>
      <c r="I195" s="449"/>
      <c r="J195" s="452"/>
      <c r="K195" s="324" t="str">
        <f t="shared" ref="K195:K201" si="91">A195</f>
        <v>1840CHI</v>
      </c>
      <c r="O195" s="1"/>
      <c r="P195" s="1"/>
      <c r="Q195" s="1"/>
      <c r="R195" s="1"/>
      <c r="S195" s="1"/>
      <c r="T195" s="1"/>
      <c r="U195" s="1"/>
      <c r="V195" s="1"/>
      <c r="W195" s="1"/>
      <c r="X195" s="1"/>
      <c r="Y195" s="315"/>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75">
        <v>103</v>
      </c>
      <c r="BA195" s="576">
        <v>658</v>
      </c>
      <c r="BB195" s="232">
        <f t="shared" ref="BB195:BB201" si="92">G195*BA195</f>
        <v>0</v>
      </c>
      <c r="BC195" s="232">
        <f t="shared" si="88"/>
        <v>0</v>
      </c>
      <c r="BE195" s="129">
        <v>20</v>
      </c>
      <c r="BF195" s="6">
        <f t="shared" ref="BF195:BF204" si="93">BE195*AZ195</f>
        <v>2060</v>
      </c>
      <c r="BG195" s="129"/>
      <c r="BH195" s="6">
        <f t="shared" ref="BH195:BH201" si="94">BG195*AZ195</f>
        <v>0</v>
      </c>
      <c r="BI195" s="121"/>
      <c r="BJ195" s="6">
        <f t="shared" ref="BJ195:BJ201" si="95">BI195*AZ195</f>
        <v>0</v>
      </c>
      <c r="BK195" s="129"/>
      <c r="BM195" s="121"/>
      <c r="BN195" s="6">
        <f t="shared" ref="BN195:BN201" si="96">BM195*AZ195</f>
        <v>0</v>
      </c>
      <c r="BO195" s="129"/>
      <c r="BP195" s="6">
        <f t="shared" ref="BP195:BP201" si="97">BO195*AZ195</f>
        <v>0</v>
      </c>
      <c r="BQ195" s="129"/>
      <c r="BR195" s="6">
        <f t="shared" ref="BR195:BR201" si="98">BQ195*AZ195</f>
        <v>0</v>
      </c>
      <c r="BS195" s="8">
        <v>24</v>
      </c>
      <c r="BT195" s="8">
        <v>40</v>
      </c>
      <c r="BU195" s="415">
        <f t="shared" ref="BU195:BU201" si="99">BT195/12</f>
        <v>3.3333333333333335</v>
      </c>
      <c r="BV195" s="421">
        <f t="shared" ref="BV195:BV201" si="100">IF(OR(BT195=0),0,((G195-I195)/BU195))</f>
        <v>0</v>
      </c>
      <c r="BW195" s="420">
        <f t="shared" si="62"/>
        <v>6</v>
      </c>
      <c r="BX195" s="420"/>
      <c r="BY195" s="21" t="s">
        <v>1155</v>
      </c>
    </row>
    <row r="196" spans="1:77" ht="15.75" customHeight="1" x14ac:dyDescent="0.2">
      <c r="A196" s="21" t="s">
        <v>1410</v>
      </c>
      <c r="B196" s="1" t="s">
        <v>206</v>
      </c>
      <c r="C196" s="1" t="s">
        <v>3</v>
      </c>
      <c r="D196" s="1">
        <v>18</v>
      </c>
      <c r="E196" s="2" t="s">
        <v>6</v>
      </c>
      <c r="F196" s="589" t="s">
        <v>1122</v>
      </c>
      <c r="G196" s="1">
        <v>3</v>
      </c>
      <c r="H196" s="648"/>
      <c r="I196" s="449"/>
      <c r="J196" s="452"/>
      <c r="K196" s="324" t="str">
        <f t="shared" si="91"/>
        <v>1847CHI</v>
      </c>
      <c r="L196" s="9" t="s">
        <v>1388</v>
      </c>
      <c r="R196" s="9"/>
      <c r="S196" s="9"/>
      <c r="T196" s="9"/>
      <c r="U196" s="1"/>
      <c r="V196" s="1"/>
      <c r="W196" s="1"/>
      <c r="X196" s="1"/>
      <c r="Y196" s="315"/>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75">
        <v>103</v>
      </c>
      <c r="BA196" s="576">
        <v>658</v>
      </c>
      <c r="BB196" s="232">
        <f t="shared" si="92"/>
        <v>1974</v>
      </c>
      <c r="BC196" s="232">
        <f t="shared" si="88"/>
        <v>1292.97</v>
      </c>
      <c r="BE196" s="129"/>
      <c r="BF196" s="6">
        <f t="shared" si="93"/>
        <v>0</v>
      </c>
      <c r="BG196" s="129">
        <v>50</v>
      </c>
      <c r="BH196" s="6">
        <f t="shared" si="94"/>
        <v>5150</v>
      </c>
      <c r="BI196" s="121">
        <v>20</v>
      </c>
      <c r="BJ196" s="6">
        <f t="shared" si="95"/>
        <v>2060</v>
      </c>
      <c r="BK196" s="129"/>
      <c r="BM196" s="121"/>
      <c r="BN196" s="6">
        <f t="shared" si="96"/>
        <v>0</v>
      </c>
      <c r="BO196" s="129"/>
      <c r="BP196" s="6">
        <f t="shared" si="97"/>
        <v>0</v>
      </c>
      <c r="BQ196" s="698"/>
      <c r="BR196" s="6">
        <f t="shared" si="98"/>
        <v>0</v>
      </c>
      <c r="BS196" s="8">
        <v>132</v>
      </c>
      <c r="BT196" s="8">
        <v>145</v>
      </c>
      <c r="BU196" s="415">
        <f t="shared" si="99"/>
        <v>12.083333333333334</v>
      </c>
      <c r="BV196" s="421">
        <f t="shared" si="100"/>
        <v>0.24827586206896551</v>
      </c>
      <c r="BW196" s="420">
        <f t="shared" ref="BW196:BW259" si="101">IF(OR(BT196=0),0,((G196+BI196+BO196+BE196+BG196+BM196+BK196+BQ196-I196)/BU196))</f>
        <v>6.0413793103448272</v>
      </c>
      <c r="BX196" s="420"/>
      <c r="BY196" s="21" t="str">
        <f t="shared" ref="BY196:BY201" si="102">A196</f>
        <v>1847CHI</v>
      </c>
    </row>
    <row r="197" spans="1:77" ht="15.75" customHeight="1" x14ac:dyDescent="0.2">
      <c r="A197" s="240" t="s">
        <v>1149</v>
      </c>
      <c r="B197" s="1" t="s">
        <v>961</v>
      </c>
      <c r="C197" s="1" t="s">
        <v>3</v>
      </c>
      <c r="D197" s="1">
        <v>16</v>
      </c>
      <c r="E197" s="2" t="s">
        <v>5</v>
      </c>
      <c r="F197" s="589" t="s">
        <v>1122</v>
      </c>
      <c r="G197" s="1">
        <v>17</v>
      </c>
      <c r="H197" s="693" t="s">
        <v>1284</v>
      </c>
      <c r="I197" s="449"/>
      <c r="J197" s="452"/>
      <c r="K197" s="324" t="str">
        <f t="shared" si="91"/>
        <v>G1608CH</v>
      </c>
      <c r="L197" s="9" t="s">
        <v>1238</v>
      </c>
      <c r="M197" s="9" t="s">
        <v>1049</v>
      </c>
      <c r="O197" s="1"/>
      <c r="P197" s="1"/>
      <c r="Q197" s="1"/>
      <c r="R197" s="1"/>
      <c r="S197" s="1"/>
      <c r="T197" s="1"/>
      <c r="U197" s="1"/>
      <c r="V197" s="1"/>
      <c r="W197" s="1"/>
      <c r="X197" s="1"/>
      <c r="Y197" s="315"/>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75">
        <v>124</v>
      </c>
      <c r="BA197" s="576">
        <v>933</v>
      </c>
      <c r="BB197" s="232">
        <f t="shared" si="92"/>
        <v>15861</v>
      </c>
      <c r="BC197" s="232">
        <f t="shared" si="88"/>
        <v>10388.955</v>
      </c>
      <c r="BE197" s="218"/>
      <c r="BF197" s="6">
        <f t="shared" si="93"/>
        <v>0</v>
      </c>
      <c r="BG197" s="218"/>
      <c r="BH197" s="6">
        <f t="shared" si="94"/>
        <v>0</v>
      </c>
      <c r="BI197" s="122"/>
      <c r="BJ197" s="6">
        <f t="shared" si="95"/>
        <v>0</v>
      </c>
      <c r="BK197" s="218"/>
      <c r="BM197" s="122"/>
      <c r="BN197" s="6">
        <f t="shared" si="96"/>
        <v>0</v>
      </c>
      <c r="BO197" s="218"/>
      <c r="BP197" s="6">
        <f t="shared" si="97"/>
        <v>0</v>
      </c>
      <c r="BQ197" s="699"/>
      <c r="BR197" s="6">
        <f t="shared" si="98"/>
        <v>0</v>
      </c>
      <c r="BS197" s="8">
        <v>16</v>
      </c>
      <c r="BT197" s="8">
        <v>14</v>
      </c>
      <c r="BU197" s="415">
        <f t="shared" si="99"/>
        <v>1.1666666666666667</v>
      </c>
      <c r="BV197" s="421">
        <f t="shared" si="100"/>
        <v>14.571428571428571</v>
      </c>
      <c r="BW197" s="420">
        <f t="shared" si="101"/>
        <v>14.571428571428571</v>
      </c>
      <c r="BX197" s="420"/>
      <c r="BY197" s="21" t="str">
        <f t="shared" si="102"/>
        <v>G1608CH</v>
      </c>
    </row>
    <row r="198" spans="1:77" ht="15.75" customHeight="1" x14ac:dyDescent="0.2">
      <c r="A198" s="240" t="s">
        <v>1150</v>
      </c>
      <c r="B198" s="1" t="s">
        <v>961</v>
      </c>
      <c r="C198" s="1" t="s">
        <v>3</v>
      </c>
      <c r="D198" s="1">
        <v>16</v>
      </c>
      <c r="E198" s="2" t="s">
        <v>6</v>
      </c>
      <c r="F198" s="589" t="s">
        <v>1122</v>
      </c>
      <c r="G198" s="1">
        <v>47</v>
      </c>
      <c r="H198" s="693" t="s">
        <v>1280</v>
      </c>
      <c r="I198" s="449"/>
      <c r="J198" s="452"/>
      <c r="K198" s="324" t="str">
        <f t="shared" si="91"/>
        <v>G1611CH</v>
      </c>
      <c r="L198" s="706" t="s">
        <v>1053</v>
      </c>
      <c r="M198" s="9" t="s">
        <v>1290</v>
      </c>
      <c r="N198" s="9" t="s">
        <v>1245</v>
      </c>
      <c r="O198" s="1"/>
      <c r="P198" s="1"/>
      <c r="Q198" s="1"/>
      <c r="R198" s="1"/>
      <c r="S198" s="1"/>
      <c r="T198" s="1"/>
      <c r="U198" s="1"/>
      <c r="V198" s="1"/>
      <c r="W198" s="1"/>
      <c r="X198" s="1"/>
      <c r="Y198" s="315"/>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75">
        <v>124</v>
      </c>
      <c r="BA198" s="576">
        <v>933</v>
      </c>
      <c r="BB198" s="232">
        <f t="shared" si="92"/>
        <v>43851</v>
      </c>
      <c r="BC198" s="232">
        <f t="shared" si="88"/>
        <v>28722.405000000002</v>
      </c>
      <c r="BE198" s="218"/>
      <c r="BF198" s="6">
        <f t="shared" si="93"/>
        <v>0</v>
      </c>
      <c r="BG198" s="218"/>
      <c r="BH198" s="6">
        <f t="shared" si="94"/>
        <v>0</v>
      </c>
      <c r="BI198" s="122"/>
      <c r="BJ198" s="6">
        <f t="shared" si="95"/>
        <v>0</v>
      </c>
      <c r="BK198" s="218"/>
      <c r="BM198" s="122"/>
      <c r="BN198" s="6">
        <f t="shared" si="96"/>
        <v>0</v>
      </c>
      <c r="BO198" s="218"/>
      <c r="BP198" s="6">
        <f t="shared" si="97"/>
        <v>0</v>
      </c>
      <c r="BQ198" s="218"/>
      <c r="BR198" s="6">
        <f t="shared" si="98"/>
        <v>0</v>
      </c>
      <c r="BS198" s="8">
        <v>47</v>
      </c>
      <c r="BT198" s="8">
        <v>40</v>
      </c>
      <c r="BU198" s="415">
        <f t="shared" si="99"/>
        <v>3.3333333333333335</v>
      </c>
      <c r="BV198" s="421">
        <f t="shared" si="100"/>
        <v>14.1</v>
      </c>
      <c r="BW198" s="420">
        <f t="shared" si="101"/>
        <v>14.1</v>
      </c>
      <c r="BX198" s="420"/>
      <c r="BY198" s="21" t="str">
        <f t="shared" si="102"/>
        <v>G1611CH</v>
      </c>
    </row>
    <row r="199" spans="1:77" ht="15.75" customHeight="1" x14ac:dyDescent="0.2">
      <c r="A199" s="240" t="s">
        <v>971</v>
      </c>
      <c r="B199" s="1" t="s">
        <v>961</v>
      </c>
      <c r="C199" s="1" t="s">
        <v>53</v>
      </c>
      <c r="D199" s="1">
        <v>18</v>
      </c>
      <c r="E199" s="2" t="s">
        <v>4</v>
      </c>
      <c r="F199" s="589" t="s">
        <v>1122</v>
      </c>
      <c r="G199" s="1">
        <v>0</v>
      </c>
      <c r="H199" s="648"/>
      <c r="I199" s="449"/>
      <c r="J199" s="452"/>
      <c r="K199" s="324" t="str">
        <f t="shared" si="91"/>
        <v>G1849CH</v>
      </c>
      <c r="L199" s="1"/>
      <c r="M199" s="1"/>
      <c r="N199" s="1"/>
      <c r="O199" s="1"/>
      <c r="P199" s="1"/>
      <c r="Q199" s="1"/>
      <c r="R199" s="1"/>
      <c r="S199" s="1"/>
      <c r="T199" s="1"/>
      <c r="U199" s="1"/>
      <c r="V199" s="1"/>
      <c r="W199" s="1"/>
      <c r="X199" s="1"/>
      <c r="Y199" s="315"/>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75">
        <v>119</v>
      </c>
      <c r="BA199" s="576">
        <v>1086</v>
      </c>
      <c r="BB199" s="232">
        <f t="shared" si="92"/>
        <v>0</v>
      </c>
      <c r="BC199" s="232">
        <f>BB199*$BC$5</f>
        <v>0</v>
      </c>
      <c r="BE199" s="218"/>
      <c r="BF199" s="6">
        <f t="shared" si="93"/>
        <v>0</v>
      </c>
      <c r="BG199" s="218"/>
      <c r="BH199" s="6">
        <f t="shared" si="94"/>
        <v>0</v>
      </c>
      <c r="BI199" s="122"/>
      <c r="BJ199" s="6">
        <f t="shared" si="95"/>
        <v>0</v>
      </c>
      <c r="BK199" s="218"/>
      <c r="BM199" s="122"/>
      <c r="BN199" s="6">
        <f t="shared" si="96"/>
        <v>0</v>
      </c>
      <c r="BO199" s="218"/>
      <c r="BP199" s="6">
        <f t="shared" si="97"/>
        <v>0</v>
      </c>
      <c r="BQ199" s="218"/>
      <c r="BR199" s="6">
        <f t="shared" si="98"/>
        <v>0</v>
      </c>
      <c r="BU199" s="415">
        <f t="shared" si="99"/>
        <v>0</v>
      </c>
      <c r="BV199" s="421">
        <f t="shared" si="100"/>
        <v>0</v>
      </c>
      <c r="BW199" s="420">
        <f t="shared" si="101"/>
        <v>0</v>
      </c>
      <c r="BX199" s="420"/>
      <c r="BY199" s="21" t="str">
        <f t="shared" si="102"/>
        <v>G1849CH</v>
      </c>
    </row>
    <row r="200" spans="1:77" ht="15.75" customHeight="1" x14ac:dyDescent="0.2">
      <c r="A200" s="240" t="s">
        <v>1132</v>
      </c>
      <c r="B200" s="1" t="s">
        <v>961</v>
      </c>
      <c r="C200" s="1" t="s">
        <v>53</v>
      </c>
      <c r="D200" s="1">
        <v>18</v>
      </c>
      <c r="E200" s="2" t="s">
        <v>5</v>
      </c>
      <c r="F200" s="589" t="s">
        <v>1122</v>
      </c>
      <c r="G200" s="1">
        <v>20</v>
      </c>
      <c r="H200" s="648"/>
      <c r="I200" s="449"/>
      <c r="J200" s="452"/>
      <c r="K200" s="324" t="str">
        <f>A200</f>
        <v>G1850CH</v>
      </c>
      <c r="L200" s="1" t="s">
        <v>1303</v>
      </c>
      <c r="M200" s="1"/>
      <c r="N200" s="1"/>
      <c r="O200" s="1"/>
      <c r="P200" s="1"/>
      <c r="Q200" s="1"/>
      <c r="R200" s="1"/>
      <c r="S200" s="1"/>
      <c r="T200" s="1"/>
      <c r="U200" s="1"/>
      <c r="V200" s="1"/>
      <c r="W200" s="1"/>
      <c r="X200" s="1"/>
      <c r="Y200" s="315"/>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75">
        <v>119</v>
      </c>
      <c r="BA200" s="576">
        <v>1086</v>
      </c>
      <c r="BB200" s="232">
        <f t="shared" si="92"/>
        <v>21720</v>
      </c>
      <c r="BC200" s="232">
        <f>BB200*$BC$5</f>
        <v>14226.6</v>
      </c>
      <c r="BE200" s="218"/>
      <c r="BF200" s="6">
        <f t="shared" si="93"/>
        <v>0</v>
      </c>
      <c r="BG200" s="218"/>
      <c r="BH200" s="6">
        <f t="shared" si="94"/>
        <v>0</v>
      </c>
      <c r="BI200" s="122"/>
      <c r="BJ200" s="6">
        <f t="shared" si="95"/>
        <v>0</v>
      </c>
      <c r="BK200" s="218"/>
      <c r="BM200" s="122"/>
      <c r="BN200" s="6">
        <f t="shared" si="96"/>
        <v>0</v>
      </c>
      <c r="BO200" s="218"/>
      <c r="BP200" s="6">
        <f t="shared" si="97"/>
        <v>0</v>
      </c>
      <c r="BQ200" s="218"/>
      <c r="BR200" s="6">
        <f t="shared" si="98"/>
        <v>0</v>
      </c>
      <c r="BS200" s="8">
        <v>16</v>
      </c>
      <c r="BT200" s="8">
        <v>15</v>
      </c>
      <c r="BU200" s="415">
        <f t="shared" si="99"/>
        <v>1.25</v>
      </c>
      <c r="BV200" s="421">
        <f t="shared" si="100"/>
        <v>16</v>
      </c>
      <c r="BW200" s="420">
        <f t="shared" si="101"/>
        <v>16</v>
      </c>
      <c r="BX200" s="420"/>
      <c r="BY200" s="21" t="str">
        <f t="shared" si="102"/>
        <v>G1850CH</v>
      </c>
    </row>
    <row r="201" spans="1:77" ht="15.75" customHeight="1" x14ac:dyDescent="0.2">
      <c r="A201" s="240" t="s">
        <v>1151</v>
      </c>
      <c r="B201" s="1" t="s">
        <v>961</v>
      </c>
      <c r="C201" s="1" t="s">
        <v>8</v>
      </c>
      <c r="D201" s="1">
        <v>18</v>
      </c>
      <c r="E201" s="2" t="s">
        <v>4</v>
      </c>
      <c r="F201" s="589" t="s">
        <v>1122</v>
      </c>
      <c r="G201" s="1">
        <v>0</v>
      </c>
      <c r="H201" s="648"/>
      <c r="I201" s="449"/>
      <c r="J201" s="452"/>
      <c r="K201" s="324" t="str">
        <f t="shared" si="91"/>
        <v>G1854CH</v>
      </c>
      <c r="L201" s="1"/>
      <c r="M201" s="1"/>
      <c r="N201" s="1"/>
      <c r="O201" s="1"/>
      <c r="P201" s="1"/>
      <c r="Q201" s="1"/>
      <c r="R201" s="1"/>
      <c r="S201" s="1"/>
      <c r="T201" s="1"/>
      <c r="U201" s="1"/>
      <c r="V201" s="1"/>
      <c r="W201" s="1"/>
      <c r="X201" s="1"/>
      <c r="Y201" s="315"/>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75">
        <v>134</v>
      </c>
      <c r="BA201" s="576">
        <v>1046</v>
      </c>
      <c r="BB201" s="232">
        <f t="shared" si="92"/>
        <v>0</v>
      </c>
      <c r="BC201" s="232">
        <f>BB201*$BC$5</f>
        <v>0</v>
      </c>
      <c r="BE201" s="218"/>
      <c r="BF201" s="6">
        <f t="shared" si="93"/>
        <v>0</v>
      </c>
      <c r="BG201" s="218"/>
      <c r="BH201" s="6">
        <f t="shared" si="94"/>
        <v>0</v>
      </c>
      <c r="BI201" s="363"/>
      <c r="BJ201" s="6">
        <f t="shared" si="95"/>
        <v>0</v>
      </c>
      <c r="BK201" s="218"/>
      <c r="BM201" s="122"/>
      <c r="BN201" s="6">
        <f t="shared" si="96"/>
        <v>0</v>
      </c>
      <c r="BO201" s="218"/>
      <c r="BP201" s="6">
        <f t="shared" si="97"/>
        <v>0</v>
      </c>
      <c r="BQ201" s="218"/>
      <c r="BR201" s="6">
        <f t="shared" si="98"/>
        <v>0</v>
      </c>
      <c r="BU201" s="415">
        <f t="shared" si="99"/>
        <v>0</v>
      </c>
      <c r="BV201" s="421">
        <f t="shared" si="100"/>
        <v>0</v>
      </c>
      <c r="BW201" s="420">
        <f t="shared" si="101"/>
        <v>0</v>
      </c>
      <c r="BX201" s="420"/>
      <c r="BY201" s="21" t="str">
        <f t="shared" si="102"/>
        <v>G1854CH</v>
      </c>
    </row>
    <row r="202" spans="1:77" ht="26.25" customHeight="1" x14ac:dyDescent="0.2">
      <c r="A202" s="63"/>
      <c r="B202" s="9"/>
      <c r="C202" s="9"/>
      <c r="D202" s="9"/>
      <c r="E202" s="10"/>
      <c r="F202" s="398"/>
      <c r="G202" s="9"/>
      <c r="H202" s="651"/>
      <c r="I202" s="398"/>
      <c r="J202" s="398"/>
      <c r="K202" s="9"/>
      <c r="N202" s="9"/>
      <c r="O202" s="9"/>
      <c r="P202" s="9"/>
      <c r="Q202" s="9"/>
      <c r="R202" s="9"/>
      <c r="S202" s="9"/>
      <c r="T202" s="9"/>
      <c r="U202" s="9"/>
      <c r="V202" s="9"/>
      <c r="W202" s="9"/>
      <c r="X202" s="9"/>
      <c r="Y202" s="9"/>
      <c r="Z202" s="9"/>
      <c r="AB202" s="9"/>
      <c r="AC202" s="9"/>
      <c r="AD202" s="9"/>
      <c r="AK202" s="9"/>
      <c r="AL202" s="9"/>
      <c r="AM202" s="9"/>
      <c r="AN202" s="9"/>
      <c r="AO202" s="9"/>
      <c r="AQ202" s="9"/>
      <c r="AR202" s="9"/>
      <c r="AS202" s="9"/>
      <c r="AZ202" s="9"/>
      <c r="BA202" s="91"/>
      <c r="BB202" s="232"/>
      <c r="BC202" s="232"/>
      <c r="BE202" s="219"/>
      <c r="BF202" s="6">
        <f t="shared" si="93"/>
        <v>0</v>
      </c>
      <c r="BG202" s="219"/>
      <c r="BI202" s="127"/>
      <c r="BK202" s="219"/>
      <c r="BM202" s="127"/>
      <c r="BO202" s="219"/>
      <c r="BQ202" s="219"/>
      <c r="BV202" s="421"/>
      <c r="BW202" s="420">
        <f t="shared" si="101"/>
        <v>0</v>
      </c>
      <c r="BX202" s="420"/>
      <c r="BY202" s="63"/>
    </row>
    <row r="203" spans="1:77" ht="16.5" customHeight="1" x14ac:dyDescent="0.2">
      <c r="A203" s="76" t="s">
        <v>1411</v>
      </c>
      <c r="B203" s="49" t="s">
        <v>206</v>
      </c>
      <c r="C203" s="49" t="s">
        <v>56</v>
      </c>
      <c r="D203" s="49">
        <v>18</v>
      </c>
      <c r="E203" s="50" t="s">
        <v>4</v>
      </c>
      <c r="F203" s="589" t="s">
        <v>1122</v>
      </c>
      <c r="G203" s="49">
        <v>14</v>
      </c>
      <c r="H203" s="639"/>
      <c r="I203" s="449"/>
      <c r="J203" s="452"/>
      <c r="K203" s="436" t="str">
        <f>A203</f>
        <v>1863CHI</v>
      </c>
      <c r="L203" s="9" t="s">
        <v>1201</v>
      </c>
      <c r="M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210">
        <v>100</v>
      </c>
      <c r="BA203" s="582">
        <v>886</v>
      </c>
      <c r="BB203" s="232">
        <f>G203*BA203</f>
        <v>12404</v>
      </c>
      <c r="BC203" s="232">
        <f>BB203*$BC$5</f>
        <v>8124.62</v>
      </c>
      <c r="BE203" s="193"/>
      <c r="BF203" s="6">
        <f t="shared" si="93"/>
        <v>0</v>
      </c>
      <c r="BG203" s="193"/>
      <c r="BH203" s="6">
        <f>BG203*AZ203</f>
        <v>0</v>
      </c>
      <c r="BI203" s="123"/>
      <c r="BJ203" s="6">
        <f>BI203*AZ203</f>
        <v>0</v>
      </c>
      <c r="BK203" s="193"/>
      <c r="BM203" s="123"/>
      <c r="BN203" s="6">
        <f>BM203*AZ203</f>
        <v>0</v>
      </c>
      <c r="BO203" s="193"/>
      <c r="BP203" s="6">
        <f>BO203*AZ203</f>
        <v>0</v>
      </c>
      <c r="BQ203" s="193"/>
      <c r="BR203" s="104">
        <f>BQ203*AZ203</f>
        <v>0</v>
      </c>
      <c r="BS203" s="8">
        <v>11</v>
      </c>
      <c r="BT203" s="8">
        <v>13</v>
      </c>
      <c r="BU203" s="415">
        <f>BT203/12</f>
        <v>1.0833333333333333</v>
      </c>
      <c r="BV203" s="421">
        <f>IF(OR(BT203=0),0,((G203-I203)/BU203))</f>
        <v>12.923076923076923</v>
      </c>
      <c r="BW203" s="420">
        <f t="shared" si="101"/>
        <v>12.923076923076923</v>
      </c>
      <c r="BX203" s="420"/>
      <c r="BY203" s="21" t="str">
        <f>A203</f>
        <v>1863CHI</v>
      </c>
    </row>
    <row r="204" spans="1:77" ht="16.5" customHeight="1" thickBot="1" x14ac:dyDescent="0.25">
      <c r="A204" s="22" t="s">
        <v>1412</v>
      </c>
      <c r="B204" s="17" t="s">
        <v>206</v>
      </c>
      <c r="C204" s="17" t="s">
        <v>56</v>
      </c>
      <c r="D204" s="17">
        <v>18</v>
      </c>
      <c r="E204" s="18" t="s">
        <v>6</v>
      </c>
      <c r="F204" s="589" t="s">
        <v>1122</v>
      </c>
      <c r="G204" s="17">
        <v>16</v>
      </c>
      <c r="H204" s="648"/>
      <c r="I204" s="536"/>
      <c r="J204" s="452"/>
      <c r="K204" s="284" t="str">
        <f>A204</f>
        <v>1864CHI</v>
      </c>
      <c r="L204" s="17" t="s">
        <v>1343</v>
      </c>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77">
        <v>100</v>
      </c>
      <c r="BA204" s="579">
        <v>886</v>
      </c>
      <c r="BB204" s="232">
        <f>G204*BA204</f>
        <v>14176</v>
      </c>
      <c r="BC204" s="232">
        <f t="shared" si="88"/>
        <v>9285.2800000000007</v>
      </c>
      <c r="BE204" s="130">
        <v>10</v>
      </c>
      <c r="BF204" s="6">
        <f t="shared" si="93"/>
        <v>1000</v>
      </c>
      <c r="BG204" s="130"/>
      <c r="BH204" s="6">
        <f>BG204*AZ204</f>
        <v>0</v>
      </c>
      <c r="BI204" s="124"/>
      <c r="BJ204" s="6">
        <f>BI204*AZ204</f>
        <v>0</v>
      </c>
      <c r="BK204" s="130"/>
      <c r="BM204" s="124"/>
      <c r="BN204" s="6">
        <f>BM204*AZ204</f>
        <v>0</v>
      </c>
      <c r="BO204" s="130"/>
      <c r="BP204" s="352">
        <f>BO204*AZ204</f>
        <v>0</v>
      </c>
      <c r="BQ204" s="130"/>
      <c r="BR204" s="104">
        <f>BQ204*AZ204</f>
        <v>0</v>
      </c>
      <c r="BS204" s="8">
        <v>37</v>
      </c>
      <c r="BT204" s="8">
        <v>34</v>
      </c>
      <c r="BU204" s="415">
        <f>BT204/12</f>
        <v>2.8333333333333335</v>
      </c>
      <c r="BV204" s="421">
        <f>IF(OR(BT204=0),0,((G204-I204)/BU204))</f>
        <v>5.6470588235294112</v>
      </c>
      <c r="BW204" s="420">
        <f t="shared" si="101"/>
        <v>9.1764705882352935</v>
      </c>
      <c r="BX204" s="420"/>
      <c r="BY204" s="21" t="str">
        <f>A204</f>
        <v>1864CHI</v>
      </c>
    </row>
    <row r="205" spans="1:77" ht="26.25" customHeight="1" x14ac:dyDescent="0.2">
      <c r="A205" s="80"/>
      <c r="B205" s="81"/>
      <c r="C205" s="81"/>
      <c r="D205" s="81"/>
      <c r="E205" s="82"/>
      <c r="F205" s="401"/>
      <c r="G205" s="81"/>
      <c r="H205" s="655"/>
      <c r="I205" s="398"/>
      <c r="J205" s="398"/>
      <c r="K205" s="9"/>
      <c r="L205" s="81"/>
      <c r="M205" s="81"/>
      <c r="N205" s="81"/>
      <c r="O205" s="81"/>
      <c r="P205" s="81"/>
      <c r="Q205" s="81"/>
      <c r="R205" s="81"/>
      <c r="S205" s="9"/>
      <c r="T205" s="9"/>
      <c r="U205" s="9"/>
      <c r="V205" s="9"/>
      <c r="W205" s="9"/>
      <c r="X205" s="9"/>
      <c r="Y205" s="9"/>
      <c r="Z205" s="9"/>
      <c r="AB205" s="9"/>
      <c r="AC205" s="9"/>
      <c r="AD205" s="9"/>
      <c r="AK205" s="9"/>
      <c r="AL205" s="9"/>
      <c r="AM205" s="9"/>
      <c r="AN205" s="9"/>
      <c r="AO205" s="9"/>
      <c r="AQ205" s="9"/>
      <c r="AR205" s="9"/>
      <c r="AS205" s="9"/>
      <c r="AZ205" s="9"/>
      <c r="BB205" s="232"/>
      <c r="BC205" s="232"/>
      <c r="BE205" s="195"/>
      <c r="BG205" s="195"/>
      <c r="BI205" s="81"/>
      <c r="BK205" s="195"/>
      <c r="BM205" s="81"/>
      <c r="BO205" s="195"/>
      <c r="BQ205" s="195"/>
      <c r="BV205" s="421"/>
      <c r="BW205" s="420">
        <f t="shared" si="101"/>
        <v>0</v>
      </c>
      <c r="BX205" s="420"/>
      <c r="BY205" s="80"/>
    </row>
    <row r="206" spans="1:77" ht="15.75" customHeight="1" thickBot="1" x14ac:dyDescent="0.25">
      <c r="A206" s="317" t="s">
        <v>239</v>
      </c>
      <c r="B206" s="100"/>
      <c r="C206" s="100"/>
      <c r="D206" s="100"/>
      <c r="E206" s="101"/>
      <c r="F206" s="403"/>
      <c r="G206" s="100"/>
      <c r="H206" s="657"/>
      <c r="I206" s="403"/>
      <c r="J206" s="403"/>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16"/>
      <c r="BB206" s="232"/>
      <c r="BC206" s="232"/>
      <c r="BE206" s="148"/>
      <c r="BG206" s="148"/>
      <c r="BI206" s="9"/>
      <c r="BK206" s="148"/>
      <c r="BM206" s="9"/>
      <c r="BO206" s="148"/>
      <c r="BQ206" s="148"/>
      <c r="BV206" s="421"/>
      <c r="BW206" s="420">
        <f t="shared" si="101"/>
        <v>0</v>
      </c>
      <c r="BX206" s="420"/>
      <c r="BY206" s="15" t="s">
        <v>239</v>
      </c>
    </row>
    <row r="207" spans="1:77" ht="15.75" customHeight="1" x14ac:dyDescent="0.2">
      <c r="A207" s="186" t="s">
        <v>1413</v>
      </c>
      <c r="B207" s="1" t="s">
        <v>918</v>
      </c>
      <c r="C207" s="1" t="s">
        <v>58</v>
      </c>
      <c r="D207" s="1">
        <v>18</v>
      </c>
      <c r="E207" s="2" t="s">
        <v>486</v>
      </c>
      <c r="F207" s="590" t="s">
        <v>1124</v>
      </c>
      <c r="G207" s="1">
        <v>10</v>
      </c>
      <c r="H207" s="652"/>
      <c r="I207" s="453"/>
      <c r="J207" s="452"/>
      <c r="K207" s="439" t="str">
        <f>A207</f>
        <v>1826R</v>
      </c>
      <c r="L207" s="1" t="s">
        <v>1277</v>
      </c>
      <c r="M207" s="345"/>
      <c r="N207" s="1"/>
      <c r="O207" s="1"/>
      <c r="P207" s="315"/>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75">
        <v>101</v>
      </c>
      <c r="BA207" s="580">
        <v>749</v>
      </c>
      <c r="BB207" s="232"/>
      <c r="BC207" s="232"/>
      <c r="BE207" s="218"/>
      <c r="BF207" s="6">
        <f t="shared" ref="BF207:BF213" si="103">BE207*AZ207</f>
        <v>0</v>
      </c>
      <c r="BG207" s="218"/>
      <c r="BH207" s="6">
        <f t="shared" ref="BH207:BH213" si="104">BG207*AZ207</f>
        <v>0</v>
      </c>
      <c r="BI207" s="122"/>
      <c r="BJ207" s="6">
        <f t="shared" ref="BJ207:BJ213" si="105">BI207*AZ207</f>
        <v>0</v>
      </c>
      <c r="BK207" s="218"/>
      <c r="BM207" s="122"/>
      <c r="BN207" s="6">
        <f t="shared" ref="BN207:BN213" si="106">BM207*AZ207</f>
        <v>0</v>
      </c>
      <c r="BO207" s="218"/>
      <c r="BP207" s="6">
        <f t="shared" ref="BP207:BP213" si="107">BO207*AZ207</f>
        <v>0</v>
      </c>
      <c r="BQ207" s="218"/>
      <c r="BR207" s="6">
        <f t="shared" ref="BR207:BR213" si="108">BQ207*AZ207</f>
        <v>0</v>
      </c>
      <c r="BU207" s="415">
        <f t="shared" ref="BU207:BU214" si="109">BT207/12</f>
        <v>0</v>
      </c>
      <c r="BV207" s="421">
        <f>IF(OR(BT207=0),0,((G207-I207)/BU207))</f>
        <v>0</v>
      </c>
      <c r="BW207" s="420">
        <f t="shared" si="101"/>
        <v>0</v>
      </c>
      <c r="BX207" s="420"/>
      <c r="BY207" s="21" t="str">
        <f t="shared" ref="BY207:BY216" si="110">A207</f>
        <v>1826R</v>
      </c>
    </row>
    <row r="208" spans="1:77" ht="15.75" customHeight="1" x14ac:dyDescent="0.2">
      <c r="A208" s="186" t="s">
        <v>1414</v>
      </c>
      <c r="B208" s="1" t="s">
        <v>918</v>
      </c>
      <c r="C208" s="1" t="s">
        <v>58</v>
      </c>
      <c r="D208" s="1">
        <v>18</v>
      </c>
      <c r="E208" s="2" t="s">
        <v>486</v>
      </c>
      <c r="F208" s="590" t="s">
        <v>1124</v>
      </c>
      <c r="G208" s="1">
        <v>2</v>
      </c>
      <c r="H208" s="652"/>
      <c r="I208" s="453"/>
      <c r="J208" s="452"/>
      <c r="K208" s="439" t="str">
        <f>A208</f>
        <v>1826L</v>
      </c>
      <c r="L208" s="1" t="s">
        <v>1231</v>
      </c>
      <c r="M208" s="345"/>
      <c r="N208" s="1"/>
      <c r="O208" s="1"/>
      <c r="P208" s="315"/>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75">
        <v>101</v>
      </c>
      <c r="BA208" s="580">
        <v>749</v>
      </c>
      <c r="BB208" s="232"/>
      <c r="BC208" s="232"/>
      <c r="BE208" s="218"/>
      <c r="BF208" s="6">
        <f t="shared" si="103"/>
        <v>0</v>
      </c>
      <c r="BG208" s="218"/>
      <c r="BH208" s="6">
        <f t="shared" si="104"/>
        <v>0</v>
      </c>
      <c r="BI208" s="122"/>
      <c r="BJ208" s="6">
        <f t="shared" si="105"/>
        <v>0</v>
      </c>
      <c r="BK208" s="218"/>
      <c r="BM208" s="122"/>
      <c r="BN208" s="6">
        <f t="shared" si="106"/>
        <v>0</v>
      </c>
      <c r="BO208" s="218"/>
      <c r="BP208" s="6">
        <f t="shared" si="107"/>
        <v>0</v>
      </c>
      <c r="BQ208" s="218"/>
      <c r="BR208" s="6">
        <f t="shared" si="108"/>
        <v>0</v>
      </c>
      <c r="BU208" s="415">
        <f t="shared" ref="BU208" si="111">BT208/12</f>
        <v>0</v>
      </c>
      <c r="BV208" s="421">
        <f>IF(OR(BT208=0),0,((G208-I208)/BU208))</f>
        <v>0</v>
      </c>
      <c r="BW208" s="420">
        <f t="shared" si="101"/>
        <v>0</v>
      </c>
      <c r="BX208" s="420"/>
      <c r="BY208" s="21" t="str">
        <f t="shared" si="110"/>
        <v>1826L</v>
      </c>
    </row>
    <row r="209" spans="1:77" ht="15.75" customHeight="1" x14ac:dyDescent="0.2">
      <c r="A209" s="21" t="s">
        <v>1417</v>
      </c>
      <c r="B209" s="1" t="s">
        <v>750</v>
      </c>
      <c r="C209" s="1" t="s">
        <v>58</v>
      </c>
      <c r="D209" s="1">
        <v>18</v>
      </c>
      <c r="E209" s="2" t="s">
        <v>486</v>
      </c>
      <c r="F209" s="590" t="s">
        <v>1124</v>
      </c>
      <c r="G209" s="1">
        <v>11</v>
      </c>
      <c r="H209" s="648"/>
      <c r="I209" s="453"/>
      <c r="J209" s="452"/>
      <c r="K209" s="439" t="str">
        <f t="shared" ref="K209:K217" si="112">A209</f>
        <v>1826NHIA</v>
      </c>
      <c r="L209" s="1" t="s">
        <v>1179</v>
      </c>
      <c r="M209" s="1"/>
      <c r="N209" s="1"/>
      <c r="O209" s="1"/>
      <c r="P209" s="315"/>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75">
        <v>101</v>
      </c>
      <c r="BA209" s="333">
        <v>749</v>
      </c>
      <c r="BB209" s="232">
        <f t="shared" ref="BB209:BB217" si="113">G209*BA209</f>
        <v>8239</v>
      </c>
      <c r="BC209" s="232">
        <f>BB209*$BC$5</f>
        <v>5396.5450000000001</v>
      </c>
      <c r="BE209" s="218"/>
      <c r="BF209" s="6">
        <f t="shared" si="103"/>
        <v>0</v>
      </c>
      <c r="BG209" s="218"/>
      <c r="BH209" s="6">
        <f t="shared" si="104"/>
        <v>0</v>
      </c>
      <c r="BI209" s="122"/>
      <c r="BJ209" s="6">
        <f t="shared" si="105"/>
        <v>0</v>
      </c>
      <c r="BK209" s="218"/>
      <c r="BM209" s="122"/>
      <c r="BN209" s="6">
        <f t="shared" si="106"/>
        <v>0</v>
      </c>
      <c r="BO209" s="218"/>
      <c r="BP209" s="6">
        <f t="shared" si="107"/>
        <v>0</v>
      </c>
      <c r="BQ209" s="218"/>
      <c r="BR209" s="6">
        <f t="shared" si="108"/>
        <v>0</v>
      </c>
      <c r="BS209" s="8">
        <v>3</v>
      </c>
      <c r="BT209" s="8">
        <v>2</v>
      </c>
      <c r="BU209" s="415">
        <f t="shared" si="109"/>
        <v>0.16666666666666666</v>
      </c>
      <c r="BV209" s="421">
        <f>IF(OR(BT209=0),0,((G209-I209)/BU209))</f>
        <v>66</v>
      </c>
      <c r="BW209" s="420">
        <f t="shared" si="101"/>
        <v>66</v>
      </c>
      <c r="BX209" s="420"/>
      <c r="BY209" s="21" t="str">
        <f t="shared" si="110"/>
        <v>1826NHIA</v>
      </c>
    </row>
    <row r="210" spans="1:77" ht="15.75" customHeight="1" x14ac:dyDescent="0.2">
      <c r="A210" s="186" t="s">
        <v>1415</v>
      </c>
      <c r="B210" s="1" t="s">
        <v>530</v>
      </c>
      <c r="C210" s="1" t="s">
        <v>1</v>
      </c>
      <c r="D210" s="1">
        <v>18</v>
      </c>
      <c r="E210" s="2" t="s">
        <v>486</v>
      </c>
      <c r="F210" s="590" t="s">
        <v>1124</v>
      </c>
      <c r="G210" s="1">
        <v>1</v>
      </c>
      <c r="H210" s="652"/>
      <c r="I210" s="453"/>
      <c r="J210" s="452"/>
      <c r="K210" s="439" t="str">
        <f t="shared" si="112"/>
        <v>1813R</v>
      </c>
      <c r="L210" s="9" t="s">
        <v>784</v>
      </c>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75">
        <v>101</v>
      </c>
      <c r="BA210" s="580">
        <v>749</v>
      </c>
      <c r="BB210" s="232">
        <f t="shared" si="113"/>
        <v>749</v>
      </c>
      <c r="BC210" s="232">
        <f t="shared" si="88"/>
        <v>490.59500000000003</v>
      </c>
      <c r="BE210" s="218">
        <v>10</v>
      </c>
      <c r="BF210" s="6">
        <f t="shared" si="103"/>
        <v>1010</v>
      </c>
      <c r="BG210" s="218"/>
      <c r="BH210" s="6">
        <f t="shared" si="104"/>
        <v>0</v>
      </c>
      <c r="BI210" s="122"/>
      <c r="BJ210" s="6">
        <f t="shared" si="105"/>
        <v>0</v>
      </c>
      <c r="BK210" s="218"/>
      <c r="BM210" s="122"/>
      <c r="BN210" s="6">
        <f t="shared" si="106"/>
        <v>0</v>
      </c>
      <c r="BO210" s="218"/>
      <c r="BP210" s="6">
        <f t="shared" si="107"/>
        <v>0</v>
      </c>
      <c r="BQ210" s="699"/>
      <c r="BR210" s="6">
        <f t="shared" si="108"/>
        <v>0</v>
      </c>
      <c r="BS210" s="8">
        <v>9</v>
      </c>
      <c r="BT210" s="8">
        <v>9</v>
      </c>
      <c r="BU210" s="415">
        <f t="shared" si="109"/>
        <v>0.75</v>
      </c>
      <c r="BV210" s="421">
        <f>IF(OR(BT210=0),0,((G210-I210)/BU210))</f>
        <v>1.3333333333333333</v>
      </c>
      <c r="BW210" s="420">
        <f t="shared" si="101"/>
        <v>14.666666666666666</v>
      </c>
      <c r="BX210" s="420"/>
      <c r="BY210" s="21" t="str">
        <f t="shared" si="110"/>
        <v>1813R</v>
      </c>
    </row>
    <row r="211" spans="1:77" ht="15.75" customHeight="1" thickBot="1" x14ac:dyDescent="0.25">
      <c r="A211" s="186" t="s">
        <v>1416</v>
      </c>
      <c r="B211" s="1" t="s">
        <v>530</v>
      </c>
      <c r="C211" s="1" t="s">
        <v>1</v>
      </c>
      <c r="D211" s="1">
        <v>18</v>
      </c>
      <c r="E211" s="2" t="s">
        <v>486</v>
      </c>
      <c r="F211" s="590" t="s">
        <v>1124</v>
      </c>
      <c r="G211" s="1">
        <v>10</v>
      </c>
      <c r="H211" s="652"/>
      <c r="I211" s="453"/>
      <c r="J211" s="452"/>
      <c r="K211" s="439" t="str">
        <f t="shared" ref="K211" si="114">A211</f>
        <v>1813L</v>
      </c>
      <c r="L211" s="9" t="s">
        <v>1334</v>
      </c>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75">
        <v>101</v>
      </c>
      <c r="BA211" s="580">
        <v>749</v>
      </c>
      <c r="BB211" s="232">
        <f t="shared" ref="BB211" si="115">G211*BA211</f>
        <v>7490</v>
      </c>
      <c r="BC211" s="232">
        <f t="shared" ref="BC211" si="116">BB211*$BC$5</f>
        <v>4905.95</v>
      </c>
      <c r="BE211" s="218"/>
      <c r="BF211" s="6">
        <f t="shared" si="103"/>
        <v>0</v>
      </c>
      <c r="BG211" s="218"/>
      <c r="BH211" s="6">
        <f t="shared" si="104"/>
        <v>0</v>
      </c>
      <c r="BI211" s="122"/>
      <c r="BJ211" s="6">
        <f t="shared" si="105"/>
        <v>0</v>
      </c>
      <c r="BK211" s="218"/>
      <c r="BM211" s="122"/>
      <c r="BN211" s="6">
        <f t="shared" si="106"/>
        <v>0</v>
      </c>
      <c r="BO211" s="218"/>
      <c r="BP211" s="6">
        <f t="shared" si="107"/>
        <v>0</v>
      </c>
      <c r="BQ211" s="699"/>
      <c r="BR211" s="6">
        <f t="shared" si="108"/>
        <v>0</v>
      </c>
      <c r="BS211" s="8">
        <v>9</v>
      </c>
      <c r="BT211" s="8">
        <v>9</v>
      </c>
      <c r="BU211" s="415">
        <f t="shared" ref="BU211" si="117">BT211/12</f>
        <v>0.75</v>
      </c>
      <c r="BV211" s="421">
        <f>IF(OR(BT211=0),0,((G211-I211)/BU211))</f>
        <v>13.333333333333334</v>
      </c>
      <c r="BW211" s="420">
        <f t="shared" si="101"/>
        <v>13.333333333333334</v>
      </c>
      <c r="BX211" s="420"/>
      <c r="BY211" s="21" t="str">
        <f t="shared" si="110"/>
        <v>1813L</v>
      </c>
    </row>
    <row r="212" spans="1:77" ht="15.75" customHeight="1" x14ac:dyDescent="0.2">
      <c r="A212" s="21" t="s">
        <v>1418</v>
      </c>
      <c r="B212" s="1" t="s">
        <v>750</v>
      </c>
      <c r="C212" s="1" t="s">
        <v>1</v>
      </c>
      <c r="D212" s="1">
        <v>18</v>
      </c>
      <c r="E212" s="2" t="s">
        <v>486</v>
      </c>
      <c r="F212" s="590" t="s">
        <v>1124</v>
      </c>
      <c r="G212" s="1">
        <v>4</v>
      </c>
      <c r="H212" s="648"/>
      <c r="I212" s="641"/>
      <c r="J212" s="554" t="s">
        <v>1559</v>
      </c>
      <c r="K212" s="439" t="str">
        <f t="shared" si="112"/>
        <v>1813NHIA</v>
      </c>
      <c r="L212" s="9" t="s">
        <v>1263</v>
      </c>
      <c r="N212" s="1"/>
      <c r="O212" s="1"/>
      <c r="P212" s="315"/>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75">
        <v>101</v>
      </c>
      <c r="BA212" s="333">
        <v>749</v>
      </c>
      <c r="BB212" s="232">
        <f t="shared" si="113"/>
        <v>2996</v>
      </c>
      <c r="BC212" s="232">
        <f>BB212*$BC$5</f>
        <v>1962.38</v>
      </c>
      <c r="BE212" s="218"/>
      <c r="BF212" s="6">
        <f t="shared" si="103"/>
        <v>0</v>
      </c>
      <c r="BG212" s="218"/>
      <c r="BH212" s="6">
        <f t="shared" si="104"/>
        <v>0</v>
      </c>
      <c r="BI212" s="122"/>
      <c r="BJ212" s="6">
        <f t="shared" si="105"/>
        <v>0</v>
      </c>
      <c r="BK212" s="218"/>
      <c r="BM212" s="122"/>
      <c r="BN212" s="6">
        <f t="shared" si="106"/>
        <v>0</v>
      </c>
      <c r="BO212" s="218"/>
      <c r="BP212" s="6">
        <f t="shared" si="107"/>
        <v>0</v>
      </c>
      <c r="BQ212" s="218"/>
      <c r="BR212" s="6">
        <f t="shared" si="108"/>
        <v>0</v>
      </c>
      <c r="BS212" s="8">
        <v>13</v>
      </c>
      <c r="BT212" s="8">
        <v>13</v>
      </c>
      <c r="BU212" s="415">
        <f t="shared" si="109"/>
        <v>1.0833333333333333</v>
      </c>
      <c r="BV212" s="421" t="e">
        <f>IF(OR(BT212=0),0,((G212-J212)/BU212))</f>
        <v>#VALUE!</v>
      </c>
      <c r="BW212" s="420">
        <f t="shared" si="101"/>
        <v>3.6923076923076925</v>
      </c>
      <c r="BX212" s="420"/>
      <c r="BY212" s="21" t="str">
        <f t="shared" si="110"/>
        <v>1813NHIA</v>
      </c>
    </row>
    <row r="213" spans="1:77" ht="15.75" customHeight="1" x14ac:dyDescent="0.2">
      <c r="A213" s="21" t="s">
        <v>1419</v>
      </c>
      <c r="B213" s="1" t="s">
        <v>685</v>
      </c>
      <c r="C213" s="1" t="s">
        <v>1</v>
      </c>
      <c r="D213" s="1">
        <v>18</v>
      </c>
      <c r="E213" s="2" t="s">
        <v>486</v>
      </c>
      <c r="F213" s="590" t="s">
        <v>1124</v>
      </c>
      <c r="G213" s="1">
        <v>10</v>
      </c>
      <c r="H213" s="648"/>
      <c r="I213" s="449"/>
      <c r="J213" s="452"/>
      <c r="K213" s="439" t="str">
        <f t="shared" si="112"/>
        <v>1018CSL</v>
      </c>
      <c r="L213" s="1" t="s">
        <v>782</v>
      </c>
      <c r="M213" s="1"/>
      <c r="N213" s="1"/>
      <c r="O213" s="1"/>
      <c r="P213" s="315"/>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75">
        <v>99</v>
      </c>
      <c r="BA213" s="576">
        <v>749</v>
      </c>
      <c r="BB213" s="232">
        <f t="shared" si="113"/>
        <v>7490</v>
      </c>
      <c r="BC213" s="232">
        <f t="shared" si="88"/>
        <v>4905.95</v>
      </c>
      <c r="BE213" s="218"/>
      <c r="BF213" s="6">
        <f t="shared" si="103"/>
        <v>0</v>
      </c>
      <c r="BG213" s="218"/>
      <c r="BH213" s="6">
        <f t="shared" si="104"/>
        <v>0</v>
      </c>
      <c r="BI213" s="122"/>
      <c r="BJ213" s="6">
        <f t="shared" si="105"/>
        <v>0</v>
      </c>
      <c r="BK213" s="218"/>
      <c r="BM213" s="122"/>
      <c r="BN213" s="6">
        <f t="shared" si="106"/>
        <v>0</v>
      </c>
      <c r="BO213" s="218"/>
      <c r="BP213" s="6">
        <f t="shared" si="107"/>
        <v>0</v>
      </c>
      <c r="BQ213" s="218"/>
      <c r="BR213" s="6">
        <f t="shared" si="108"/>
        <v>0</v>
      </c>
      <c r="BU213" s="415">
        <f t="shared" si="109"/>
        <v>0</v>
      </c>
      <c r="BV213" s="421">
        <f>IF(OR(BT213=0),0,((G213-I213)/BU213))</f>
        <v>0</v>
      </c>
      <c r="BW213" s="420">
        <f t="shared" si="101"/>
        <v>0</v>
      </c>
      <c r="BX213" s="420"/>
      <c r="BY213" s="21" t="str">
        <f t="shared" si="110"/>
        <v>1018CSL</v>
      </c>
    </row>
    <row r="214" spans="1:77" ht="15.75" customHeight="1" x14ac:dyDescent="0.2">
      <c r="A214" s="187" t="s">
        <v>1225</v>
      </c>
      <c r="B214" s="1" t="s">
        <v>1226</v>
      </c>
      <c r="C214" s="1" t="s">
        <v>1</v>
      </c>
      <c r="D214" s="1">
        <v>18</v>
      </c>
      <c r="E214" s="2" t="s">
        <v>486</v>
      </c>
      <c r="F214" s="590" t="s">
        <v>1124</v>
      </c>
      <c r="G214" s="1">
        <v>55</v>
      </c>
      <c r="H214" s="648"/>
      <c r="I214" s="449"/>
      <c r="J214" s="452"/>
      <c r="K214" s="440" t="str">
        <f t="shared" si="112"/>
        <v>ZAST68</v>
      </c>
      <c r="L214" s="1" t="s">
        <v>1361</v>
      </c>
      <c r="M214" s="1"/>
      <c r="N214" s="1"/>
      <c r="O214" s="1"/>
      <c r="P214" s="315"/>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75"/>
      <c r="BA214" s="333">
        <v>61.92</v>
      </c>
      <c r="BB214" s="232">
        <f t="shared" si="113"/>
        <v>3405.6</v>
      </c>
      <c r="BC214" s="232">
        <f t="shared" si="88"/>
        <v>2230.6680000000001</v>
      </c>
      <c r="BE214" s="129">
        <v>10</v>
      </c>
      <c r="BG214" s="129"/>
      <c r="BI214" s="121"/>
      <c r="BK214" s="129"/>
      <c r="BM214" s="121"/>
      <c r="BO214" s="129"/>
      <c r="BQ214" s="129"/>
      <c r="BS214" s="8">
        <v>73</v>
      </c>
      <c r="BT214" s="8">
        <v>75</v>
      </c>
      <c r="BU214" s="415">
        <f t="shared" si="109"/>
        <v>6.25</v>
      </c>
      <c r="BV214" s="421">
        <f>IF(OR(BT214=0),0,((G214-I214)/BU214))</f>
        <v>8.8000000000000007</v>
      </c>
      <c r="BW214" s="420">
        <f t="shared" si="101"/>
        <v>10.4</v>
      </c>
      <c r="BX214" s="420"/>
      <c r="BY214" s="187" t="str">
        <f t="shared" si="110"/>
        <v>ZAST68</v>
      </c>
    </row>
    <row r="215" spans="1:77" ht="15.75" customHeight="1" x14ac:dyDescent="0.2">
      <c r="A215" s="21" t="s">
        <v>510</v>
      </c>
      <c r="B215" s="1" t="s">
        <v>531</v>
      </c>
      <c r="C215" s="1" t="s">
        <v>1</v>
      </c>
      <c r="D215" s="1">
        <v>18</v>
      </c>
      <c r="E215" s="2" t="s">
        <v>486</v>
      </c>
      <c r="F215" s="590" t="s">
        <v>1124</v>
      </c>
      <c r="G215" s="1">
        <v>0</v>
      </c>
      <c r="H215" s="648"/>
      <c r="I215" s="449"/>
      <c r="J215" s="452"/>
      <c r="K215" s="439" t="str">
        <f t="shared" si="112"/>
        <v>2006R</v>
      </c>
      <c r="L215" s="1" t="s">
        <v>1389</v>
      </c>
      <c r="M215" s="1"/>
      <c r="O215" s="1"/>
      <c r="P215" s="315"/>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75"/>
      <c r="BA215" s="576">
        <v>741</v>
      </c>
      <c r="BB215" s="232">
        <f t="shared" si="113"/>
        <v>0</v>
      </c>
      <c r="BC215" s="232">
        <f t="shared" si="88"/>
        <v>0</v>
      </c>
      <c r="BE215" s="129"/>
      <c r="BG215" s="129"/>
      <c r="BI215" s="121"/>
      <c r="BK215" s="129"/>
      <c r="BM215" s="121"/>
      <c r="BO215" s="129"/>
      <c r="BQ215" s="698"/>
      <c r="BS215" s="8">
        <v>7</v>
      </c>
      <c r="BT215" s="8">
        <v>7</v>
      </c>
      <c r="BU215" s="415">
        <f>BT215/12</f>
        <v>0.58333333333333337</v>
      </c>
      <c r="BV215" s="421">
        <f>IF(OR(BT215=0),0,((G215-I215)/BU215))</f>
        <v>0</v>
      </c>
      <c r="BW215" s="420">
        <f t="shared" si="101"/>
        <v>0</v>
      </c>
      <c r="BX215" s="420"/>
      <c r="BY215" s="187" t="str">
        <f t="shared" si="110"/>
        <v>2006R</v>
      </c>
    </row>
    <row r="216" spans="1:77" ht="15.75" customHeight="1" thickBot="1" x14ac:dyDescent="0.25">
      <c r="A216" s="21" t="s">
        <v>511</v>
      </c>
      <c r="B216" s="1" t="s">
        <v>532</v>
      </c>
      <c r="C216" s="1" t="s">
        <v>1</v>
      </c>
      <c r="D216" s="1">
        <v>18</v>
      </c>
      <c r="E216" s="2" t="s">
        <v>486</v>
      </c>
      <c r="F216" s="590" t="s">
        <v>1124</v>
      </c>
      <c r="G216" s="1">
        <v>10</v>
      </c>
      <c r="H216" s="648"/>
      <c r="I216" s="449"/>
      <c r="J216" s="452"/>
      <c r="K216" s="439" t="str">
        <f t="shared" si="112"/>
        <v>2006L</v>
      </c>
      <c r="L216" s="1" t="s">
        <v>823</v>
      </c>
      <c r="M216" s="1"/>
      <c r="N216" s="1"/>
      <c r="O216" s="1"/>
      <c r="P216" s="315"/>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75">
        <v>101</v>
      </c>
      <c r="BA216" s="576">
        <v>741</v>
      </c>
      <c r="BB216" s="232">
        <f t="shared" si="113"/>
        <v>7410</v>
      </c>
      <c r="BC216" s="232">
        <f t="shared" si="88"/>
        <v>4853.55</v>
      </c>
      <c r="BE216" s="129"/>
      <c r="BF216" s="6">
        <f>BE216*AZ216</f>
        <v>0</v>
      </c>
      <c r="BG216" s="129"/>
      <c r="BH216" s="6">
        <f>BG216*AZ216</f>
        <v>0</v>
      </c>
      <c r="BI216" s="122"/>
      <c r="BJ216" s="6">
        <f>BI216*AZ216</f>
        <v>0</v>
      </c>
      <c r="BK216" s="129"/>
      <c r="BM216" s="121"/>
      <c r="BN216" s="6">
        <f>BM216*AZ216</f>
        <v>0</v>
      </c>
      <c r="BO216" s="129"/>
      <c r="BP216" s="6">
        <f>BO216*AZ216</f>
        <v>0</v>
      </c>
      <c r="BQ216" s="129"/>
      <c r="BR216" s="6">
        <f>BQ216*AZ216</f>
        <v>0</v>
      </c>
      <c r="BS216" s="8">
        <v>7</v>
      </c>
      <c r="BT216" s="8">
        <v>7</v>
      </c>
      <c r="BU216" s="415">
        <f>BT216/12</f>
        <v>0.58333333333333337</v>
      </c>
      <c r="BV216" s="421">
        <f>IF(OR(BT216=0),0,((G216-I216)/BU216))</f>
        <v>17.142857142857142</v>
      </c>
      <c r="BW216" s="420">
        <f t="shared" si="101"/>
        <v>17.142857142857142</v>
      </c>
      <c r="BX216" s="420"/>
      <c r="BY216" s="21" t="str">
        <f t="shared" si="110"/>
        <v>2006L</v>
      </c>
    </row>
    <row r="217" spans="1:77" ht="15.75" customHeight="1" x14ac:dyDescent="0.2">
      <c r="A217" s="187" t="s">
        <v>207</v>
      </c>
      <c r="B217" s="1" t="s">
        <v>533</v>
      </c>
      <c r="C217" s="1" t="s">
        <v>524</v>
      </c>
      <c r="D217" s="1"/>
      <c r="E217" s="2"/>
      <c r="F217" s="589"/>
      <c r="G217" s="1">
        <v>33</v>
      </c>
      <c r="H217" s="648"/>
      <c r="I217" s="449"/>
      <c r="J217" s="554" t="s">
        <v>1559</v>
      </c>
      <c r="K217" s="440" t="str">
        <f t="shared" si="112"/>
        <v>AST68</v>
      </c>
      <c r="L217" s="1" t="s">
        <v>1361</v>
      </c>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75"/>
      <c r="BA217" s="333">
        <v>54.58</v>
      </c>
      <c r="BB217" s="232">
        <f t="shared" si="113"/>
        <v>1801.1399999999999</v>
      </c>
      <c r="BC217" s="232">
        <f t="shared" si="88"/>
        <v>1179.7466999999999</v>
      </c>
      <c r="BE217" s="129"/>
      <c r="BF217" s="6">
        <f>BE217*AZ217</f>
        <v>0</v>
      </c>
      <c r="BG217" s="129"/>
      <c r="BH217" s="6">
        <f>BG217*AZ217</f>
        <v>0</v>
      </c>
      <c r="BI217" s="121"/>
      <c r="BJ217" s="6">
        <f>BI217*AZ217</f>
        <v>0</v>
      </c>
      <c r="BK217" s="129"/>
      <c r="BM217" s="121"/>
      <c r="BN217" s="6">
        <f>BM217*AZ217</f>
        <v>0</v>
      </c>
      <c r="BO217" s="129"/>
      <c r="BP217" s="6">
        <f>BO217*AZ217</f>
        <v>0</v>
      </c>
      <c r="BQ217" s="129"/>
      <c r="BR217" s="6">
        <f>BQ217*AZ217</f>
        <v>0</v>
      </c>
      <c r="BS217" s="8">
        <v>38</v>
      </c>
      <c r="BT217" s="8">
        <v>37</v>
      </c>
      <c r="BU217" s="415">
        <f>BT217/12</f>
        <v>3.0833333333333335</v>
      </c>
      <c r="BV217" s="421">
        <f>IF(OR(BT217=0),0,((G217-I217)/BU217))</f>
        <v>10.702702702702702</v>
      </c>
      <c r="BW217" s="420">
        <f t="shared" si="101"/>
        <v>10.702702702702702</v>
      </c>
      <c r="BX217" s="420"/>
      <c r="BY217" s="187" t="s">
        <v>207</v>
      </c>
    </row>
    <row r="218" spans="1:77" ht="26.25" customHeight="1" thickBot="1" x14ac:dyDescent="0.25">
      <c r="A218" s="63"/>
      <c r="B218" s="92"/>
      <c r="C218" s="9"/>
      <c r="D218" s="9"/>
      <c r="E218" s="10"/>
      <c r="F218" s="398"/>
      <c r="G218" s="9"/>
      <c r="H218" s="651"/>
      <c r="I218" s="404"/>
      <c r="J218" s="404"/>
      <c r="K218" s="92"/>
      <c r="N218" s="9"/>
      <c r="O218" s="9"/>
      <c r="P218" s="9"/>
      <c r="Q218" s="9"/>
      <c r="R218" s="9"/>
      <c r="S218" s="9"/>
      <c r="T218" s="9"/>
      <c r="U218" s="9"/>
      <c r="V218" s="9"/>
      <c r="W218" s="9"/>
      <c r="X218" s="9"/>
      <c r="Y218" s="9"/>
      <c r="Z218" s="9"/>
      <c r="AB218" s="9"/>
      <c r="AC218" s="9"/>
      <c r="AD218" s="9"/>
      <c r="AK218" s="9"/>
      <c r="AL218" s="9"/>
      <c r="AM218" s="9"/>
      <c r="AN218" s="9"/>
      <c r="AO218" s="9"/>
      <c r="AQ218" s="9"/>
      <c r="AR218" s="9"/>
      <c r="AS218" s="9"/>
      <c r="AZ218" s="9"/>
      <c r="BA218" s="91"/>
      <c r="BB218" s="232"/>
      <c r="BC218" s="232"/>
      <c r="BE218" s="219"/>
      <c r="BG218" s="219"/>
      <c r="BI218" s="127"/>
      <c r="BK218" s="219"/>
      <c r="BM218" s="127"/>
      <c r="BO218" s="219"/>
      <c r="BQ218" s="219"/>
      <c r="BV218" s="421"/>
      <c r="BW218" s="420">
        <f t="shared" si="101"/>
        <v>0</v>
      </c>
      <c r="BX218" s="420"/>
      <c r="BY218" s="63"/>
    </row>
    <row r="219" spans="1:77" ht="15.75" customHeight="1" x14ac:dyDescent="0.2">
      <c r="A219" s="21" t="s">
        <v>1420</v>
      </c>
      <c r="B219" s="1" t="s">
        <v>750</v>
      </c>
      <c r="C219" s="1" t="s">
        <v>3</v>
      </c>
      <c r="D219" s="1">
        <v>18</v>
      </c>
      <c r="E219" s="2" t="s">
        <v>486</v>
      </c>
      <c r="F219" s="589" t="s">
        <v>1125</v>
      </c>
      <c r="G219" s="1">
        <v>15</v>
      </c>
      <c r="H219" s="648"/>
      <c r="I219" s="697"/>
      <c r="J219" s="554"/>
      <c r="K219" s="283" t="str">
        <f t="shared" ref="K219:K228" si="118">A219</f>
        <v>1840NHIA</v>
      </c>
      <c r="L219" s="9" t="s">
        <v>1351</v>
      </c>
      <c r="M219" s="9" t="s">
        <v>1271</v>
      </c>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640"/>
      <c r="BA219" s="333">
        <v>776</v>
      </c>
      <c r="BB219" s="232">
        <f t="shared" ref="BB219:BB228" si="119">G219*BA219</f>
        <v>11640</v>
      </c>
      <c r="BC219" s="232">
        <f>BB219*$BC$5</f>
        <v>7624.2000000000007</v>
      </c>
      <c r="BE219" s="218"/>
      <c r="BF219" s="6" t="e">
        <f>BE219*#REF!</f>
        <v>#REF!</v>
      </c>
      <c r="BG219" s="218"/>
      <c r="BH219" s="6" t="e">
        <f>BG219*#REF!</f>
        <v>#REF!</v>
      </c>
      <c r="BI219" s="122"/>
      <c r="BJ219" s="6" t="e">
        <f>BI219*#REF!</f>
        <v>#REF!</v>
      </c>
      <c r="BK219" s="218"/>
      <c r="BM219" s="122"/>
      <c r="BN219" s="6" t="e">
        <f>BM219*#REF!</f>
        <v>#REF!</v>
      </c>
      <c r="BO219" s="218"/>
      <c r="BQ219" s="218"/>
      <c r="BS219" s="8">
        <v>29</v>
      </c>
      <c r="BT219" s="8">
        <v>33</v>
      </c>
      <c r="BU219" s="415">
        <f t="shared" ref="BU219:BU228" si="120">BT219/12</f>
        <v>2.75</v>
      </c>
      <c r="BV219" s="421">
        <f t="shared" ref="BV219:BV228" si="121">IF(OR(BT219=0),0,((G219-I219)/BU219))</f>
        <v>5.4545454545454541</v>
      </c>
      <c r="BW219" s="420">
        <f t="shared" si="101"/>
        <v>5.4545454545454541</v>
      </c>
      <c r="BX219" s="420"/>
      <c r="BY219" s="21" t="str">
        <f>A219</f>
        <v>1840NHIA</v>
      </c>
    </row>
    <row r="220" spans="1:77" ht="16.5" customHeight="1" thickBot="1" x14ac:dyDescent="0.25">
      <c r="A220" s="21" t="s">
        <v>1421</v>
      </c>
      <c r="B220" s="1" t="s">
        <v>535</v>
      </c>
      <c r="C220" s="1" t="s">
        <v>3</v>
      </c>
      <c r="D220" s="1">
        <v>18</v>
      </c>
      <c r="E220" s="2" t="s">
        <v>486</v>
      </c>
      <c r="F220" s="589" t="s">
        <v>1125</v>
      </c>
      <c r="G220" s="1">
        <v>24</v>
      </c>
      <c r="H220" s="648"/>
      <c r="I220" s="449"/>
      <c r="J220" s="452"/>
      <c r="K220" s="283" t="str">
        <f t="shared" si="118"/>
        <v>1840R</v>
      </c>
      <c r="L220" s="9" t="s">
        <v>1046</v>
      </c>
      <c r="M220" s="9" t="s">
        <v>1287</v>
      </c>
      <c r="O220" s="345"/>
      <c r="P220" s="345"/>
      <c r="Q220" s="345"/>
      <c r="R220" s="345"/>
      <c r="S220" s="345"/>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75">
        <v>107</v>
      </c>
      <c r="BA220" s="576">
        <v>776</v>
      </c>
      <c r="BB220" s="232">
        <f t="shared" si="119"/>
        <v>18624</v>
      </c>
      <c r="BC220" s="232">
        <f t="shared" si="88"/>
        <v>12198.720000000001</v>
      </c>
      <c r="BE220" s="129"/>
      <c r="BF220" s="6">
        <f t="shared" ref="BF220:BF228" si="122">BE220*AZ220</f>
        <v>0</v>
      </c>
      <c r="BG220" s="129"/>
      <c r="BH220" s="6">
        <f t="shared" ref="BH220:BH228" si="123">BG220*AZ220</f>
        <v>0</v>
      </c>
      <c r="BI220" s="121"/>
      <c r="BJ220" s="6">
        <f t="shared" ref="BJ220:BJ228" si="124">BI220*AZ220</f>
        <v>0</v>
      </c>
      <c r="BK220" s="129"/>
      <c r="BM220" s="121"/>
      <c r="BN220" s="6">
        <f t="shared" ref="BN220:BN228" si="125">BM220*AZ220</f>
        <v>0</v>
      </c>
      <c r="BO220" s="129"/>
      <c r="BP220" s="6">
        <f t="shared" ref="BP220:BP228" si="126">BO220*AZ220</f>
        <v>0</v>
      </c>
      <c r="BQ220" s="129"/>
      <c r="BR220" s="6">
        <f t="shared" ref="BR220:BR228" si="127">BQ220*AZ220</f>
        <v>0</v>
      </c>
      <c r="BS220" s="8">
        <v>21</v>
      </c>
      <c r="BT220" s="8">
        <v>24</v>
      </c>
      <c r="BU220" s="415">
        <f t="shared" si="120"/>
        <v>2</v>
      </c>
      <c r="BV220" s="421">
        <f t="shared" si="121"/>
        <v>12</v>
      </c>
      <c r="BW220" s="420">
        <f t="shared" si="101"/>
        <v>12</v>
      </c>
      <c r="BX220" s="420"/>
      <c r="BY220" s="21" t="str">
        <f>A220</f>
        <v>1840R</v>
      </c>
    </row>
    <row r="221" spans="1:77" ht="15.75" customHeight="1" x14ac:dyDescent="0.2">
      <c r="A221" s="187" t="s">
        <v>526</v>
      </c>
      <c r="B221" s="1" t="s">
        <v>534</v>
      </c>
      <c r="C221" s="1" t="s">
        <v>3</v>
      </c>
      <c r="D221" s="1">
        <v>18</v>
      </c>
      <c r="E221" s="2" t="s">
        <v>486</v>
      </c>
      <c r="F221" s="589" t="s">
        <v>1125</v>
      </c>
      <c r="G221" s="1">
        <v>42</v>
      </c>
      <c r="H221" s="653"/>
      <c r="I221" s="449"/>
      <c r="J221" s="452"/>
      <c r="K221" s="286" t="str">
        <f t="shared" si="118"/>
        <v>ZAST70R</v>
      </c>
      <c r="L221" s="1" t="s">
        <v>1361</v>
      </c>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75"/>
      <c r="BA221" s="333">
        <v>63.57</v>
      </c>
      <c r="BB221" s="232">
        <f t="shared" si="119"/>
        <v>2669.94</v>
      </c>
      <c r="BC221" s="232">
        <f t="shared" si="88"/>
        <v>1748.8107</v>
      </c>
      <c r="BE221" s="129"/>
      <c r="BF221" s="6">
        <f t="shared" si="122"/>
        <v>0</v>
      </c>
      <c r="BG221" s="129"/>
      <c r="BH221" s="6">
        <f t="shared" si="123"/>
        <v>0</v>
      </c>
      <c r="BI221" s="359"/>
      <c r="BJ221" s="6">
        <f t="shared" si="124"/>
        <v>0</v>
      </c>
      <c r="BK221" s="129"/>
      <c r="BM221" s="121"/>
      <c r="BN221" s="6">
        <f t="shared" si="125"/>
        <v>0</v>
      </c>
      <c r="BO221" s="129"/>
      <c r="BP221" s="6">
        <f t="shared" si="126"/>
        <v>0</v>
      </c>
      <c r="BQ221" s="129"/>
      <c r="BR221" s="6">
        <f t="shared" si="127"/>
        <v>0</v>
      </c>
      <c r="BS221" s="8">
        <v>111</v>
      </c>
      <c r="BT221" s="8">
        <v>111</v>
      </c>
      <c r="BU221" s="415">
        <f t="shared" si="120"/>
        <v>9.25</v>
      </c>
      <c r="BV221" s="421">
        <f t="shared" si="121"/>
        <v>4.5405405405405403</v>
      </c>
      <c r="BW221" s="420">
        <f t="shared" si="101"/>
        <v>4.5405405405405403</v>
      </c>
      <c r="BX221" s="420"/>
      <c r="BY221" s="187" t="s">
        <v>526</v>
      </c>
    </row>
    <row r="222" spans="1:77" ht="15.75" customHeight="1" thickBot="1" x14ac:dyDescent="0.25">
      <c r="A222" s="21" t="s">
        <v>1422</v>
      </c>
      <c r="B222" s="1" t="s">
        <v>536</v>
      </c>
      <c r="C222" s="1" t="s">
        <v>3</v>
      </c>
      <c r="D222" s="1">
        <v>18</v>
      </c>
      <c r="E222" s="2" t="s">
        <v>486</v>
      </c>
      <c r="F222" s="589" t="s">
        <v>1125</v>
      </c>
      <c r="G222" s="1">
        <v>11</v>
      </c>
      <c r="H222" s="648"/>
      <c r="I222" s="449"/>
      <c r="J222" s="452"/>
      <c r="K222" s="283" t="str">
        <f t="shared" si="118"/>
        <v>1840L</v>
      </c>
      <c r="L222" s="1" t="s">
        <v>1263</v>
      </c>
      <c r="M222" s="1"/>
      <c r="N222" s="1"/>
      <c r="P222" s="574"/>
      <c r="Q222" s="574"/>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75">
        <v>107</v>
      </c>
      <c r="BA222" s="576">
        <v>776</v>
      </c>
      <c r="BB222" s="232">
        <f t="shared" si="119"/>
        <v>8536</v>
      </c>
      <c r="BC222" s="232">
        <f t="shared" si="88"/>
        <v>5591.08</v>
      </c>
      <c r="BE222" s="129"/>
      <c r="BF222" s="6">
        <f t="shared" si="122"/>
        <v>0</v>
      </c>
      <c r="BG222" s="129"/>
      <c r="BH222" s="6">
        <f t="shared" si="123"/>
        <v>0</v>
      </c>
      <c r="BI222" s="121"/>
      <c r="BJ222" s="6">
        <f t="shared" si="124"/>
        <v>0</v>
      </c>
      <c r="BK222" s="129"/>
      <c r="BM222" s="121"/>
      <c r="BN222" s="6">
        <f t="shared" si="125"/>
        <v>0</v>
      </c>
      <c r="BO222" s="129"/>
      <c r="BP222" s="6">
        <f t="shared" si="126"/>
        <v>0</v>
      </c>
      <c r="BQ222" s="129"/>
      <c r="BR222" s="6">
        <f t="shared" si="127"/>
        <v>0</v>
      </c>
      <c r="BS222" s="8">
        <v>13</v>
      </c>
      <c r="BT222" s="8">
        <v>13</v>
      </c>
      <c r="BU222" s="415">
        <f t="shared" si="120"/>
        <v>1.0833333333333333</v>
      </c>
      <c r="BV222" s="421">
        <f t="shared" si="121"/>
        <v>10.153846153846155</v>
      </c>
      <c r="BW222" s="420">
        <f t="shared" si="101"/>
        <v>10.153846153846155</v>
      </c>
      <c r="BX222" s="420"/>
      <c r="BY222" s="21" t="str">
        <f>A222</f>
        <v>1840L</v>
      </c>
    </row>
    <row r="223" spans="1:77" ht="15.75" customHeight="1" x14ac:dyDescent="0.2">
      <c r="A223" s="187" t="s">
        <v>527</v>
      </c>
      <c r="B223" s="1" t="s">
        <v>534</v>
      </c>
      <c r="C223" s="1" t="s">
        <v>3</v>
      </c>
      <c r="D223" s="1">
        <v>18</v>
      </c>
      <c r="E223" s="2" t="s">
        <v>486</v>
      </c>
      <c r="F223" s="589" t="s">
        <v>1125</v>
      </c>
      <c r="G223" s="1">
        <v>34</v>
      </c>
      <c r="H223" s="653"/>
      <c r="I223" s="449"/>
      <c r="J223" s="452"/>
      <c r="K223" s="286" t="str">
        <f t="shared" si="118"/>
        <v>ZAST70L</v>
      </c>
      <c r="L223" s="1" t="s">
        <v>1361</v>
      </c>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75"/>
      <c r="BA223" s="333">
        <v>63.57</v>
      </c>
      <c r="BB223" s="232">
        <f t="shared" si="119"/>
        <v>2161.38</v>
      </c>
      <c r="BC223" s="232">
        <f t="shared" si="88"/>
        <v>1415.7039000000002</v>
      </c>
      <c r="BE223" s="129"/>
      <c r="BF223" s="6">
        <f t="shared" si="122"/>
        <v>0</v>
      </c>
      <c r="BG223" s="129"/>
      <c r="BH223" s="6">
        <f t="shared" si="123"/>
        <v>0</v>
      </c>
      <c r="BI223" s="121"/>
      <c r="BJ223" s="6">
        <f t="shared" si="124"/>
        <v>0</v>
      </c>
      <c r="BK223" s="129"/>
      <c r="BM223" s="121"/>
      <c r="BN223" s="6">
        <f t="shared" si="125"/>
        <v>0</v>
      </c>
      <c r="BO223" s="129"/>
      <c r="BP223" s="6">
        <f t="shared" si="126"/>
        <v>0</v>
      </c>
      <c r="BQ223" s="129"/>
      <c r="BR223" s="6">
        <f t="shared" si="127"/>
        <v>0</v>
      </c>
      <c r="BS223" s="8">
        <v>74</v>
      </c>
      <c r="BT223" s="8">
        <v>71</v>
      </c>
      <c r="BU223" s="415">
        <f t="shared" si="120"/>
        <v>5.916666666666667</v>
      </c>
      <c r="BV223" s="421">
        <f t="shared" si="121"/>
        <v>5.7464788732394361</v>
      </c>
      <c r="BW223" s="420">
        <f t="shared" si="101"/>
        <v>5.7464788732394361</v>
      </c>
      <c r="BX223" s="420"/>
      <c r="BY223" s="187" t="s">
        <v>527</v>
      </c>
    </row>
    <row r="224" spans="1:77" ht="15.75" customHeight="1" x14ac:dyDescent="0.2">
      <c r="A224" s="21" t="s">
        <v>1423</v>
      </c>
      <c r="B224" s="1" t="s">
        <v>531</v>
      </c>
      <c r="C224" s="1" t="s">
        <v>59</v>
      </c>
      <c r="D224" s="1">
        <v>18</v>
      </c>
      <c r="E224" s="2" t="s">
        <v>486</v>
      </c>
      <c r="F224" s="589" t="s">
        <v>1125</v>
      </c>
      <c r="G224" s="1">
        <v>11</v>
      </c>
      <c r="H224" s="648"/>
      <c r="I224" s="449"/>
      <c r="J224" s="452"/>
      <c r="K224" s="283" t="str">
        <f t="shared" si="118"/>
        <v>2003R</v>
      </c>
      <c r="L224" s="392" t="s">
        <v>1320</v>
      </c>
      <c r="M224" s="1" t="s">
        <v>1271</v>
      </c>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75">
        <v>107</v>
      </c>
      <c r="BA224" s="576">
        <v>771</v>
      </c>
      <c r="BB224" s="232">
        <f t="shared" si="119"/>
        <v>8481</v>
      </c>
      <c r="BC224" s="232">
        <f>BB224*$BC$5</f>
        <v>5555.0550000000003</v>
      </c>
      <c r="BE224" s="129"/>
      <c r="BF224" s="6">
        <f t="shared" si="122"/>
        <v>0</v>
      </c>
      <c r="BG224" s="129"/>
      <c r="BH224" s="6">
        <f t="shared" si="123"/>
        <v>0</v>
      </c>
      <c r="BI224" s="121"/>
      <c r="BJ224" s="6">
        <f t="shared" si="124"/>
        <v>0</v>
      </c>
      <c r="BK224" s="129"/>
      <c r="BM224" s="121"/>
      <c r="BN224" s="6">
        <f t="shared" si="125"/>
        <v>0</v>
      </c>
      <c r="BO224" s="129"/>
      <c r="BP224" s="6">
        <f t="shared" si="126"/>
        <v>0</v>
      </c>
      <c r="BQ224" s="129"/>
      <c r="BR224" s="6">
        <f t="shared" si="127"/>
        <v>0</v>
      </c>
      <c r="BS224" s="8">
        <v>8</v>
      </c>
      <c r="BT224" s="8">
        <v>8</v>
      </c>
      <c r="BU224" s="415">
        <f t="shared" si="120"/>
        <v>0.66666666666666663</v>
      </c>
      <c r="BV224" s="421">
        <f t="shared" si="121"/>
        <v>16.5</v>
      </c>
      <c r="BW224" s="420">
        <f t="shared" si="101"/>
        <v>16.5</v>
      </c>
      <c r="BX224" s="420"/>
      <c r="BY224" s="21" t="str">
        <f>A224</f>
        <v>2003R</v>
      </c>
    </row>
    <row r="225" spans="1:79" ht="15.75" customHeight="1" x14ac:dyDescent="0.2">
      <c r="A225" s="21" t="s">
        <v>692</v>
      </c>
      <c r="B225" s="1" t="s">
        <v>532</v>
      </c>
      <c r="C225" s="1" t="s">
        <v>59</v>
      </c>
      <c r="D225" s="1">
        <v>18</v>
      </c>
      <c r="E225" s="2" t="s">
        <v>486</v>
      </c>
      <c r="F225" s="589" t="s">
        <v>1125</v>
      </c>
      <c r="G225" s="1">
        <v>13</v>
      </c>
      <c r="H225" s="648"/>
      <c r="I225" s="449"/>
      <c r="J225" s="452"/>
      <c r="K225" s="283" t="str">
        <f t="shared" si="118"/>
        <v>2003L</v>
      </c>
      <c r="L225" s="392" t="s">
        <v>1253</v>
      </c>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75">
        <v>107</v>
      </c>
      <c r="BA225" s="576">
        <v>771</v>
      </c>
      <c r="BB225" s="232">
        <f t="shared" si="119"/>
        <v>10023</v>
      </c>
      <c r="BC225" s="232">
        <f>BB225*$BC$5</f>
        <v>6565.0650000000005</v>
      </c>
      <c r="BE225" s="129"/>
      <c r="BF225" s="6">
        <f t="shared" si="122"/>
        <v>0</v>
      </c>
      <c r="BG225" s="129"/>
      <c r="BH225" s="6">
        <f t="shared" si="123"/>
        <v>0</v>
      </c>
      <c r="BI225" s="121"/>
      <c r="BJ225" s="6">
        <f t="shared" si="124"/>
        <v>0</v>
      </c>
      <c r="BK225" s="129"/>
      <c r="BM225" s="121"/>
      <c r="BN225" s="6">
        <f t="shared" si="125"/>
        <v>0</v>
      </c>
      <c r="BO225" s="129"/>
      <c r="BP225" s="6">
        <f t="shared" si="126"/>
        <v>0</v>
      </c>
      <c r="BQ225" s="129"/>
      <c r="BR225" s="6">
        <f t="shared" si="127"/>
        <v>0</v>
      </c>
      <c r="BS225" s="8">
        <v>4</v>
      </c>
      <c r="BT225" s="8">
        <v>4</v>
      </c>
      <c r="BU225" s="415">
        <f t="shared" si="120"/>
        <v>0.33333333333333331</v>
      </c>
      <c r="BV225" s="421">
        <f t="shared" si="121"/>
        <v>39</v>
      </c>
      <c r="BW225" s="420">
        <f t="shared" si="101"/>
        <v>39</v>
      </c>
      <c r="BX225" s="420"/>
      <c r="BY225" s="21" t="str">
        <f>A225</f>
        <v>2003L</v>
      </c>
    </row>
    <row r="226" spans="1:79" ht="15.75" customHeight="1" x14ac:dyDescent="0.2">
      <c r="A226" s="76" t="s">
        <v>1424</v>
      </c>
      <c r="B226" s="1" t="s">
        <v>531</v>
      </c>
      <c r="C226" s="49" t="s">
        <v>3</v>
      </c>
      <c r="D226" s="49">
        <v>18</v>
      </c>
      <c r="E226" s="50" t="s">
        <v>486</v>
      </c>
      <c r="F226" s="589" t="s">
        <v>1125</v>
      </c>
      <c r="G226" s="1">
        <v>2</v>
      </c>
      <c r="H226" s="639"/>
      <c r="I226" s="449"/>
      <c r="J226" s="452"/>
      <c r="K226" s="283" t="str">
        <f t="shared" si="118"/>
        <v>2007R</v>
      </c>
      <c r="L226" s="328" t="s">
        <v>1017</v>
      </c>
      <c r="M226" s="328"/>
      <c r="N226" s="345"/>
      <c r="O226" s="345"/>
      <c r="P226" s="345"/>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210">
        <v>107</v>
      </c>
      <c r="BA226" s="582">
        <v>771</v>
      </c>
      <c r="BB226" s="232">
        <f t="shared" si="119"/>
        <v>1542</v>
      </c>
      <c r="BC226" s="232">
        <f t="shared" si="88"/>
        <v>1010.01</v>
      </c>
      <c r="BE226" s="193"/>
      <c r="BF226" s="6">
        <f t="shared" si="122"/>
        <v>0</v>
      </c>
      <c r="BG226" s="193">
        <v>5</v>
      </c>
      <c r="BH226" s="6">
        <f t="shared" si="123"/>
        <v>535</v>
      </c>
      <c r="BI226" s="123">
        <v>10</v>
      </c>
      <c r="BJ226" s="6">
        <f t="shared" si="124"/>
        <v>1070</v>
      </c>
      <c r="BK226" s="193"/>
      <c r="BM226" s="123"/>
      <c r="BN226" s="6">
        <f t="shared" si="125"/>
        <v>0</v>
      </c>
      <c r="BO226" s="193"/>
      <c r="BP226" s="6">
        <f t="shared" si="126"/>
        <v>0</v>
      </c>
      <c r="BQ226" s="193"/>
      <c r="BR226" s="6">
        <f t="shared" si="127"/>
        <v>0</v>
      </c>
      <c r="BS226" s="8">
        <v>17</v>
      </c>
      <c r="BT226" s="8">
        <v>17</v>
      </c>
      <c r="BU226" s="415">
        <f t="shared" si="120"/>
        <v>1.4166666666666667</v>
      </c>
      <c r="BV226" s="421">
        <f t="shared" si="121"/>
        <v>1.4117647058823528</v>
      </c>
      <c r="BW226" s="420">
        <f t="shared" si="101"/>
        <v>12</v>
      </c>
      <c r="BX226" s="420"/>
      <c r="BY226" s="21" t="str">
        <f>A226</f>
        <v>2007R</v>
      </c>
    </row>
    <row r="227" spans="1:79" ht="15.75" customHeight="1" x14ac:dyDescent="0.2">
      <c r="A227" s="76" t="s">
        <v>211</v>
      </c>
      <c r="B227" s="1" t="s">
        <v>532</v>
      </c>
      <c r="C227" s="49" t="s">
        <v>3</v>
      </c>
      <c r="D227" s="49">
        <v>18</v>
      </c>
      <c r="E227" s="50" t="s">
        <v>486</v>
      </c>
      <c r="F227" s="589" t="s">
        <v>1125</v>
      </c>
      <c r="G227" s="1">
        <v>8</v>
      </c>
      <c r="H227" s="639"/>
      <c r="I227" s="449"/>
      <c r="J227" s="452"/>
      <c r="K227" s="283" t="str">
        <f t="shared" si="118"/>
        <v>2007L</v>
      </c>
      <c r="L227" s="1" t="s">
        <v>1162</v>
      </c>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210">
        <v>107</v>
      </c>
      <c r="BA227" s="582">
        <v>771</v>
      </c>
      <c r="BB227" s="232">
        <f t="shared" si="119"/>
        <v>6168</v>
      </c>
      <c r="BC227" s="232">
        <f t="shared" si="88"/>
        <v>4040.04</v>
      </c>
      <c r="BE227" s="193"/>
      <c r="BF227" s="6">
        <f t="shared" si="122"/>
        <v>0</v>
      </c>
      <c r="BG227" s="193"/>
      <c r="BH227" s="6">
        <f t="shared" si="123"/>
        <v>0</v>
      </c>
      <c r="BI227" s="123"/>
      <c r="BJ227" s="6">
        <f t="shared" si="124"/>
        <v>0</v>
      </c>
      <c r="BK227" s="193"/>
      <c r="BM227" s="123"/>
      <c r="BN227" s="6">
        <f t="shared" si="125"/>
        <v>0</v>
      </c>
      <c r="BO227" s="193"/>
      <c r="BP227" s="6">
        <f t="shared" si="126"/>
        <v>0</v>
      </c>
      <c r="BQ227" s="193"/>
      <c r="BR227" s="6">
        <f t="shared" si="127"/>
        <v>0</v>
      </c>
      <c r="BS227" s="8">
        <v>10</v>
      </c>
      <c r="BT227" s="8">
        <v>1</v>
      </c>
      <c r="BU227" s="415">
        <f t="shared" si="120"/>
        <v>8.3333333333333329E-2</v>
      </c>
      <c r="BV227" s="421">
        <f t="shared" si="121"/>
        <v>96</v>
      </c>
      <c r="BW227" s="420">
        <f t="shared" si="101"/>
        <v>96</v>
      </c>
      <c r="BX227" s="420"/>
      <c r="BY227" s="21" t="str">
        <f>A227</f>
        <v>2007L</v>
      </c>
      <c r="CA227" s="398"/>
    </row>
    <row r="228" spans="1:79" ht="15.75" customHeight="1" x14ac:dyDescent="0.2">
      <c r="A228" s="187" t="s">
        <v>208</v>
      </c>
      <c r="B228" s="1" t="s">
        <v>521</v>
      </c>
      <c r="C228" s="1" t="s">
        <v>525</v>
      </c>
      <c r="D228" s="1"/>
      <c r="E228" s="2"/>
      <c r="F228" s="589"/>
      <c r="G228" s="1">
        <v>19</v>
      </c>
      <c r="H228" s="648"/>
      <c r="I228" s="449"/>
      <c r="J228" s="452"/>
      <c r="K228" s="286" t="str">
        <f t="shared" si="118"/>
        <v>AST70</v>
      </c>
      <c r="L228" s="1" t="s">
        <v>1361</v>
      </c>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75"/>
      <c r="BA228" s="333">
        <v>59</v>
      </c>
      <c r="BB228" s="232">
        <f t="shared" si="119"/>
        <v>1121</v>
      </c>
      <c r="BC228" s="232">
        <f t="shared" si="88"/>
        <v>734.255</v>
      </c>
      <c r="BE228" s="129">
        <v>50</v>
      </c>
      <c r="BF228" s="6">
        <f t="shared" si="122"/>
        <v>0</v>
      </c>
      <c r="BG228" s="129">
        <v>25</v>
      </c>
      <c r="BH228" s="6">
        <f t="shared" si="123"/>
        <v>0</v>
      </c>
      <c r="BI228" s="121"/>
      <c r="BJ228" s="6">
        <f t="shared" si="124"/>
        <v>0</v>
      </c>
      <c r="BK228" s="129"/>
      <c r="BM228" s="121"/>
      <c r="BN228" s="6">
        <f t="shared" si="125"/>
        <v>0</v>
      </c>
      <c r="BO228" s="129"/>
      <c r="BP228" s="6">
        <f t="shared" si="126"/>
        <v>0</v>
      </c>
      <c r="BQ228" s="129"/>
      <c r="BR228" s="6">
        <f t="shared" si="127"/>
        <v>0</v>
      </c>
      <c r="BS228" s="8">
        <v>185</v>
      </c>
      <c r="BT228" s="8">
        <v>192</v>
      </c>
      <c r="BU228" s="415">
        <f t="shared" si="120"/>
        <v>16</v>
      </c>
      <c r="BV228" s="421">
        <f t="shared" si="121"/>
        <v>1.1875</v>
      </c>
      <c r="BW228" s="420">
        <f t="shared" si="101"/>
        <v>5.875</v>
      </c>
      <c r="BX228" s="420"/>
      <c r="BY228" s="187" t="s">
        <v>208</v>
      </c>
    </row>
    <row r="229" spans="1:79" ht="27.75" customHeight="1" x14ac:dyDescent="0.2">
      <c r="A229" s="63"/>
      <c r="B229" s="6"/>
      <c r="C229" s="9"/>
      <c r="D229" s="9"/>
      <c r="E229" s="10"/>
      <c r="F229" s="398"/>
      <c r="G229" s="9"/>
      <c r="H229" s="651"/>
      <c r="I229" s="405"/>
      <c r="J229" s="405"/>
      <c r="K229" s="61"/>
      <c r="N229" s="9"/>
      <c r="O229" s="9"/>
      <c r="P229" s="9"/>
      <c r="Q229" s="9"/>
      <c r="R229" s="9"/>
      <c r="S229" s="9"/>
      <c r="T229" s="9"/>
      <c r="U229" s="9"/>
      <c r="V229" s="9"/>
      <c r="W229" s="9"/>
      <c r="X229" s="9"/>
      <c r="Y229" s="9"/>
      <c r="Z229" s="9"/>
      <c r="AB229" s="9"/>
      <c r="AC229" s="9"/>
      <c r="AD229" s="9"/>
      <c r="AK229" s="9"/>
      <c r="AL229" s="9"/>
      <c r="AM229" s="9"/>
      <c r="AN229" s="9"/>
      <c r="AO229" s="9"/>
      <c r="AQ229" s="9"/>
      <c r="AR229" s="9"/>
      <c r="AS229" s="9"/>
      <c r="AZ229" s="9"/>
      <c r="BA229" s="91"/>
      <c r="BB229" s="232"/>
      <c r="BC229" s="232"/>
      <c r="BE229" s="219"/>
      <c r="BG229" s="219"/>
      <c r="BI229" s="127"/>
      <c r="BK229" s="219"/>
      <c r="BM229" s="127"/>
      <c r="BO229" s="219"/>
      <c r="BQ229" s="219"/>
      <c r="BV229" s="421"/>
      <c r="BW229" s="420">
        <f t="shared" si="101"/>
        <v>0</v>
      </c>
      <c r="BX229" s="420"/>
      <c r="BY229" s="63"/>
    </row>
    <row r="230" spans="1:79" ht="15.75" customHeight="1" x14ac:dyDescent="0.2">
      <c r="A230" s="21" t="s">
        <v>1425</v>
      </c>
      <c r="B230" s="1" t="s">
        <v>741</v>
      </c>
      <c r="C230" s="1" t="s">
        <v>56</v>
      </c>
      <c r="D230" s="1">
        <v>18</v>
      </c>
      <c r="E230" s="2" t="s">
        <v>486</v>
      </c>
      <c r="F230" s="589" t="s">
        <v>955</v>
      </c>
      <c r="G230" s="1">
        <v>8</v>
      </c>
      <c r="H230" s="648"/>
      <c r="I230" s="449"/>
      <c r="J230" s="452"/>
      <c r="K230" s="283" t="str">
        <f t="shared" ref="K230:K238" si="128">A230</f>
        <v>1863R</v>
      </c>
      <c r="L230" s="1" t="s">
        <v>1189</v>
      </c>
      <c r="M230" s="1"/>
      <c r="N230" s="113"/>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75">
        <v>119</v>
      </c>
      <c r="BA230" s="576">
        <v>1046</v>
      </c>
      <c r="BB230" s="232">
        <f t="shared" ref="BB230:BB238" si="129">G230*BA230</f>
        <v>8368</v>
      </c>
      <c r="BC230" s="232">
        <f t="shared" si="88"/>
        <v>5481.04</v>
      </c>
      <c r="BE230" s="129">
        <v>10</v>
      </c>
      <c r="BF230" s="6">
        <f t="shared" ref="BF230:BF238" si="130">BE230*AZ230</f>
        <v>1190</v>
      </c>
      <c r="BG230" s="129"/>
      <c r="BH230" s="6">
        <f t="shared" ref="BH230:BH238" si="131">BG230*AZ230</f>
        <v>0</v>
      </c>
      <c r="BI230" s="121"/>
      <c r="BJ230" s="6">
        <f t="shared" ref="BJ230:BJ238" si="132">BI230*AZ230</f>
        <v>0</v>
      </c>
      <c r="BK230" s="129"/>
      <c r="BM230" s="121"/>
      <c r="BN230" s="6">
        <f t="shared" ref="BN230:BN238" si="133">BM230*AZ230</f>
        <v>0</v>
      </c>
      <c r="BO230" s="129"/>
      <c r="BP230" s="6">
        <f t="shared" ref="BP230:BP238" si="134">BO230*AZ230</f>
        <v>0</v>
      </c>
      <c r="BQ230" s="129"/>
      <c r="BR230" s="6">
        <f t="shared" ref="BR230:BR238" si="135">BQ230*AZ230</f>
        <v>0</v>
      </c>
      <c r="BS230" s="8">
        <v>2</v>
      </c>
      <c r="BT230" s="8">
        <v>2</v>
      </c>
      <c r="BU230" s="415">
        <f t="shared" ref="BU230:BU238" si="136">BT230/12</f>
        <v>0.16666666666666666</v>
      </c>
      <c r="BV230" s="421">
        <f>IF(OR(BT230=0),0,((G230-I230)/BU230))</f>
        <v>48</v>
      </c>
      <c r="BW230" s="420">
        <f t="shared" si="101"/>
        <v>108</v>
      </c>
      <c r="BX230" s="420"/>
      <c r="BY230" s="21" t="str">
        <f>A230</f>
        <v>1863R</v>
      </c>
    </row>
    <row r="231" spans="1:79" ht="15.75" customHeight="1" x14ac:dyDescent="0.2">
      <c r="A231" s="21" t="s">
        <v>1426</v>
      </c>
      <c r="B231" s="1" t="s">
        <v>741</v>
      </c>
      <c r="C231" s="1" t="s">
        <v>56</v>
      </c>
      <c r="D231" s="1">
        <v>18</v>
      </c>
      <c r="E231" s="2" t="s">
        <v>486</v>
      </c>
      <c r="F231" s="589" t="s">
        <v>955</v>
      </c>
      <c r="G231" s="1">
        <v>0</v>
      </c>
      <c r="H231" s="648"/>
      <c r="I231" s="449"/>
      <c r="J231" s="452"/>
      <c r="K231" s="283" t="str">
        <f t="shared" ref="K231" si="137">A231</f>
        <v>1863L</v>
      </c>
      <c r="L231" s="1"/>
      <c r="M231" s="1"/>
      <c r="N231" s="113"/>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75">
        <v>119</v>
      </c>
      <c r="BA231" s="576">
        <v>1046</v>
      </c>
      <c r="BB231" s="232">
        <f t="shared" ref="BB231" si="138">G231*BA231</f>
        <v>0</v>
      </c>
      <c r="BC231" s="232">
        <f t="shared" ref="BC231" si="139">BB231*$BC$5</f>
        <v>0</v>
      </c>
      <c r="BE231" s="129"/>
      <c r="BF231" s="6">
        <f t="shared" si="130"/>
        <v>0</v>
      </c>
      <c r="BG231" s="129"/>
      <c r="BH231" s="6">
        <f t="shared" si="131"/>
        <v>0</v>
      </c>
      <c r="BI231" s="121"/>
      <c r="BJ231" s="6">
        <f t="shared" si="132"/>
        <v>0</v>
      </c>
      <c r="BK231" s="129"/>
      <c r="BM231" s="121"/>
      <c r="BN231" s="6">
        <f t="shared" si="133"/>
        <v>0</v>
      </c>
      <c r="BO231" s="129"/>
      <c r="BP231" s="6">
        <f t="shared" si="134"/>
        <v>0</v>
      </c>
      <c r="BQ231" s="129"/>
      <c r="BR231" s="6">
        <f t="shared" si="135"/>
        <v>0</v>
      </c>
      <c r="BU231" s="415">
        <f t="shared" ref="BU231" si="140">BT231/12</f>
        <v>0</v>
      </c>
      <c r="BV231" s="421">
        <f>IF(OR(BT231=0),0,((G231-I231)/BU231))</f>
        <v>0</v>
      </c>
      <c r="BW231" s="420">
        <f t="shared" si="101"/>
        <v>0</v>
      </c>
      <c r="BX231" s="420"/>
      <c r="BY231" s="21" t="str">
        <f>A231</f>
        <v>1863L</v>
      </c>
    </row>
    <row r="232" spans="1:79" ht="15.75" customHeight="1" x14ac:dyDescent="0.2">
      <c r="A232" s="187" t="s">
        <v>633</v>
      </c>
      <c r="B232" s="1" t="s">
        <v>613</v>
      </c>
      <c r="C232" s="1" t="s">
        <v>56</v>
      </c>
      <c r="D232" s="1">
        <v>18</v>
      </c>
      <c r="E232" s="2" t="s">
        <v>486</v>
      </c>
      <c r="F232" s="589" t="s">
        <v>955</v>
      </c>
      <c r="G232" s="1">
        <v>83</v>
      </c>
      <c r="H232" s="648"/>
      <c r="I232" s="641"/>
      <c r="J232" s="452"/>
      <c r="K232" s="286" t="str">
        <f t="shared" si="128"/>
        <v>ZAST80R</v>
      </c>
      <c r="L232" s="1" t="s">
        <v>1361</v>
      </c>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75"/>
      <c r="BA232" s="333">
        <v>99.84</v>
      </c>
      <c r="BB232" s="232">
        <f t="shared" si="129"/>
        <v>8286.7200000000012</v>
      </c>
      <c r="BC232" s="232">
        <f t="shared" si="88"/>
        <v>5427.8016000000007</v>
      </c>
      <c r="BE232" s="129">
        <v>10</v>
      </c>
      <c r="BF232" s="6">
        <f t="shared" si="130"/>
        <v>0</v>
      </c>
      <c r="BG232" s="129"/>
      <c r="BH232" s="6">
        <f t="shared" si="131"/>
        <v>0</v>
      </c>
      <c r="BI232" s="121"/>
      <c r="BJ232" s="6">
        <f t="shared" si="132"/>
        <v>0</v>
      </c>
      <c r="BK232" s="129"/>
      <c r="BM232" s="121"/>
      <c r="BN232" s="6">
        <f t="shared" si="133"/>
        <v>0</v>
      </c>
      <c r="BO232" s="129"/>
      <c r="BP232" s="6">
        <f t="shared" si="134"/>
        <v>0</v>
      </c>
      <c r="BQ232" s="129"/>
      <c r="BR232" s="6">
        <f t="shared" si="135"/>
        <v>0</v>
      </c>
      <c r="BS232" s="8">
        <v>21</v>
      </c>
      <c r="BT232" s="8">
        <v>20</v>
      </c>
      <c r="BU232" s="415">
        <f t="shared" si="136"/>
        <v>1.6666666666666667</v>
      </c>
      <c r="BV232" s="421">
        <f>IF(OR(BT232=0),0,((G232-J232)/BU232))</f>
        <v>49.8</v>
      </c>
      <c r="BW232" s="420">
        <f t="shared" si="101"/>
        <v>55.8</v>
      </c>
      <c r="BX232" s="420"/>
      <c r="BY232" s="187" t="s">
        <v>633</v>
      </c>
    </row>
    <row r="233" spans="1:79" ht="15.75" customHeight="1" thickBot="1" x14ac:dyDescent="0.25">
      <c r="A233" s="187" t="s">
        <v>614</v>
      </c>
      <c r="B233" s="1" t="s">
        <v>613</v>
      </c>
      <c r="C233" s="1" t="s">
        <v>56</v>
      </c>
      <c r="D233" s="1">
        <v>18</v>
      </c>
      <c r="E233" s="2" t="s">
        <v>486</v>
      </c>
      <c r="F233" s="589" t="s">
        <v>955</v>
      </c>
      <c r="G233" s="1">
        <v>26</v>
      </c>
      <c r="H233" s="648"/>
      <c r="I233" s="449"/>
      <c r="J233" s="452"/>
      <c r="K233" s="286" t="str">
        <f t="shared" si="128"/>
        <v>ZAST80L</v>
      </c>
      <c r="L233" s="1" t="s">
        <v>1361</v>
      </c>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75"/>
      <c r="BA233" s="333">
        <v>99.84</v>
      </c>
      <c r="BB233" s="232">
        <f t="shared" si="129"/>
        <v>2595.84</v>
      </c>
      <c r="BC233" s="232">
        <f t="shared" si="88"/>
        <v>1700.2752000000003</v>
      </c>
      <c r="BE233" s="129"/>
      <c r="BF233" s="6">
        <f t="shared" si="130"/>
        <v>0</v>
      </c>
      <c r="BG233" s="129"/>
      <c r="BH233" s="6">
        <f t="shared" si="131"/>
        <v>0</v>
      </c>
      <c r="BI233" s="121"/>
      <c r="BJ233" s="6">
        <f t="shared" si="132"/>
        <v>0</v>
      </c>
      <c r="BK233" s="129"/>
      <c r="BM233" s="121"/>
      <c r="BN233" s="6">
        <f t="shared" si="133"/>
        <v>0</v>
      </c>
      <c r="BO233" s="129"/>
      <c r="BP233" s="6">
        <f t="shared" si="134"/>
        <v>0</v>
      </c>
      <c r="BQ233" s="129"/>
      <c r="BR233" s="6">
        <f t="shared" si="135"/>
        <v>0</v>
      </c>
      <c r="BS233" s="8">
        <v>11</v>
      </c>
      <c r="BT233" s="8">
        <v>11</v>
      </c>
      <c r="BU233" s="415">
        <f t="shared" si="136"/>
        <v>0.91666666666666663</v>
      </c>
      <c r="BV233" s="421">
        <f t="shared" ref="BV233:BV238" si="141">IF(OR(BT233=0),0,((G233-I233)/BU233))</f>
        <v>28.363636363636363</v>
      </c>
      <c r="BW233" s="420">
        <f t="shared" si="101"/>
        <v>28.363636363636363</v>
      </c>
      <c r="BX233" s="420"/>
      <c r="BY233" s="187" t="str">
        <f>A233</f>
        <v>ZAST80L</v>
      </c>
    </row>
    <row r="234" spans="1:79" ht="15.75" customHeight="1" thickBot="1" x14ac:dyDescent="0.25">
      <c r="A234" s="21" t="s">
        <v>218</v>
      </c>
      <c r="B234" s="1" t="s">
        <v>1358</v>
      </c>
      <c r="C234" s="1" t="s">
        <v>56</v>
      </c>
      <c r="D234" s="1">
        <v>18</v>
      </c>
      <c r="E234" s="2" t="s">
        <v>486</v>
      </c>
      <c r="F234" s="589" t="s">
        <v>955</v>
      </c>
      <c r="G234" s="1">
        <v>13</v>
      </c>
      <c r="H234" s="648"/>
      <c r="I234" s="449"/>
      <c r="J234" s="554"/>
      <c r="K234" s="283" t="str">
        <f t="shared" si="128"/>
        <v>2009R</v>
      </c>
      <c r="L234" s="340" t="s">
        <v>1143</v>
      </c>
      <c r="M234" s="1"/>
      <c r="N234" s="113"/>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75">
        <v>119</v>
      </c>
      <c r="BA234" s="687">
        <v>1038</v>
      </c>
      <c r="BB234" s="232">
        <f t="shared" si="129"/>
        <v>13494</v>
      </c>
      <c r="BC234" s="232">
        <f t="shared" si="88"/>
        <v>8838.57</v>
      </c>
      <c r="BE234" s="129"/>
      <c r="BF234" s="6">
        <f t="shared" si="130"/>
        <v>0</v>
      </c>
      <c r="BG234" s="129"/>
      <c r="BH234" s="6">
        <f t="shared" si="131"/>
        <v>0</v>
      </c>
      <c r="BI234" s="121"/>
      <c r="BJ234" s="6">
        <f t="shared" si="132"/>
        <v>0</v>
      </c>
      <c r="BK234" s="129"/>
      <c r="BM234" s="121"/>
      <c r="BN234" s="6">
        <f t="shared" si="133"/>
        <v>0</v>
      </c>
      <c r="BO234" s="129"/>
      <c r="BP234" s="6">
        <f t="shared" si="134"/>
        <v>0</v>
      </c>
      <c r="BQ234" s="698"/>
      <c r="BR234" s="6">
        <f t="shared" si="135"/>
        <v>0</v>
      </c>
      <c r="BS234" s="8">
        <v>3</v>
      </c>
      <c r="BT234" s="8">
        <v>2</v>
      </c>
      <c r="BU234" s="415">
        <f t="shared" si="136"/>
        <v>0.16666666666666666</v>
      </c>
      <c r="BV234" s="421">
        <f t="shared" si="141"/>
        <v>78</v>
      </c>
      <c r="BW234" s="420">
        <f t="shared" si="101"/>
        <v>78</v>
      </c>
      <c r="BX234" s="420"/>
      <c r="BY234" s="21" t="str">
        <f>A234</f>
        <v>2009R</v>
      </c>
    </row>
    <row r="235" spans="1:79" s="7" customFormat="1" ht="15.75" customHeight="1" x14ac:dyDescent="0.2">
      <c r="A235" s="21" t="s">
        <v>219</v>
      </c>
      <c r="B235" s="1" t="s">
        <v>1357</v>
      </c>
      <c r="C235" s="1" t="s">
        <v>220</v>
      </c>
      <c r="D235" s="1">
        <v>18</v>
      </c>
      <c r="E235" s="2" t="s">
        <v>486</v>
      </c>
      <c r="F235" s="589" t="s">
        <v>955</v>
      </c>
      <c r="G235" s="1">
        <v>4</v>
      </c>
      <c r="H235" s="648"/>
      <c r="I235" s="449"/>
      <c r="J235" s="554"/>
      <c r="K235" s="283" t="str">
        <f t="shared" si="128"/>
        <v>2009L</v>
      </c>
      <c r="L235" s="10" t="s">
        <v>1044</v>
      </c>
      <c r="M235" s="10"/>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75">
        <v>119</v>
      </c>
      <c r="BA235" s="687">
        <v>1038</v>
      </c>
      <c r="BB235" s="232">
        <f t="shared" si="129"/>
        <v>4152</v>
      </c>
      <c r="BC235" s="232">
        <f t="shared" si="88"/>
        <v>2719.56</v>
      </c>
      <c r="BE235" s="129"/>
      <c r="BF235" s="6">
        <f t="shared" si="130"/>
        <v>0</v>
      </c>
      <c r="BG235" s="129"/>
      <c r="BH235" s="6">
        <f t="shared" si="131"/>
        <v>0</v>
      </c>
      <c r="BI235" s="121"/>
      <c r="BJ235" s="6">
        <f t="shared" si="132"/>
        <v>0</v>
      </c>
      <c r="BK235" s="129"/>
      <c r="BL235" s="6"/>
      <c r="BM235" s="121"/>
      <c r="BN235" s="6">
        <f t="shared" si="133"/>
        <v>0</v>
      </c>
      <c r="BO235" s="129"/>
      <c r="BP235" s="6">
        <f t="shared" si="134"/>
        <v>0</v>
      </c>
      <c r="BQ235" s="129"/>
      <c r="BR235" s="6">
        <f t="shared" si="135"/>
        <v>0</v>
      </c>
      <c r="BS235" s="8">
        <v>4</v>
      </c>
      <c r="BT235" s="8">
        <v>34</v>
      </c>
      <c r="BU235" s="415">
        <f t="shared" si="136"/>
        <v>2.8333333333333335</v>
      </c>
      <c r="BV235" s="421">
        <f t="shared" si="141"/>
        <v>1.4117647058823528</v>
      </c>
      <c r="BW235" s="420">
        <f t="shared" si="101"/>
        <v>1.4117647058823528</v>
      </c>
      <c r="BX235" s="420"/>
      <c r="BY235" s="21" t="str">
        <f>A235</f>
        <v>2009L</v>
      </c>
    </row>
    <row r="236" spans="1:79" ht="15" customHeight="1" x14ac:dyDescent="0.2">
      <c r="A236" s="21" t="s">
        <v>1427</v>
      </c>
      <c r="B236" s="1" t="s">
        <v>537</v>
      </c>
      <c r="C236" s="1" t="s">
        <v>217</v>
      </c>
      <c r="D236" s="1">
        <v>18</v>
      </c>
      <c r="E236" s="2" t="s">
        <v>486</v>
      </c>
      <c r="F236" s="589" t="s">
        <v>955</v>
      </c>
      <c r="G236" s="1">
        <v>6</v>
      </c>
      <c r="H236" s="648"/>
      <c r="I236" s="449"/>
      <c r="J236" s="452"/>
      <c r="K236" s="283" t="str">
        <f t="shared" si="128"/>
        <v>2011R</v>
      </c>
      <c r="L236" s="9" t="s">
        <v>1302</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75">
        <v>157</v>
      </c>
      <c r="BA236" s="576">
        <v>1295</v>
      </c>
      <c r="BB236" s="232">
        <f t="shared" si="129"/>
        <v>7770</v>
      </c>
      <c r="BC236" s="232">
        <f t="shared" si="88"/>
        <v>5089.3500000000004</v>
      </c>
      <c r="BE236" s="129"/>
      <c r="BF236" s="6">
        <f t="shared" si="130"/>
        <v>0</v>
      </c>
      <c r="BG236" s="129"/>
      <c r="BH236" s="6">
        <f t="shared" si="131"/>
        <v>0</v>
      </c>
      <c r="BI236" s="121"/>
      <c r="BJ236" s="6">
        <f t="shared" si="132"/>
        <v>0</v>
      </c>
      <c r="BK236" s="129"/>
      <c r="BM236" s="121"/>
      <c r="BN236" s="6">
        <f t="shared" si="133"/>
        <v>0</v>
      </c>
      <c r="BO236" s="129"/>
      <c r="BP236" s="6">
        <f t="shared" si="134"/>
        <v>0</v>
      </c>
      <c r="BQ236" s="129"/>
      <c r="BR236" s="6">
        <f t="shared" si="135"/>
        <v>0</v>
      </c>
      <c r="BS236" s="8">
        <v>4</v>
      </c>
      <c r="BT236" s="8">
        <v>4</v>
      </c>
      <c r="BU236" s="415">
        <f t="shared" si="136"/>
        <v>0.33333333333333331</v>
      </c>
      <c r="BV236" s="421">
        <f t="shared" si="141"/>
        <v>18</v>
      </c>
      <c r="BW236" s="420">
        <f t="shared" si="101"/>
        <v>18</v>
      </c>
      <c r="BX236" s="420"/>
      <c r="BY236" s="21" t="str">
        <f>A236</f>
        <v>2011R</v>
      </c>
    </row>
    <row r="237" spans="1:79" ht="15.75" customHeight="1" x14ac:dyDescent="0.2">
      <c r="A237" s="182" t="s">
        <v>221</v>
      </c>
      <c r="B237" s="1" t="s">
        <v>1357</v>
      </c>
      <c r="C237" s="183" t="s">
        <v>222</v>
      </c>
      <c r="D237" s="183">
        <v>18</v>
      </c>
      <c r="E237" s="184" t="s">
        <v>486</v>
      </c>
      <c r="F237" s="589" t="s">
        <v>955</v>
      </c>
      <c r="G237" s="183">
        <v>0</v>
      </c>
      <c r="H237" s="658"/>
      <c r="I237" s="449"/>
      <c r="J237" s="452"/>
      <c r="K237" s="283" t="str">
        <f t="shared" si="128"/>
        <v>2011L</v>
      </c>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211">
        <v>157</v>
      </c>
      <c r="BA237" s="576">
        <v>1295</v>
      </c>
      <c r="BB237" s="232">
        <f t="shared" si="129"/>
        <v>0</v>
      </c>
      <c r="BC237" s="232">
        <f t="shared" si="88"/>
        <v>0</v>
      </c>
      <c r="BE237" s="218"/>
      <c r="BF237" s="6">
        <f t="shared" si="130"/>
        <v>0</v>
      </c>
      <c r="BG237" s="218"/>
      <c r="BH237" s="6">
        <f t="shared" si="131"/>
        <v>0</v>
      </c>
      <c r="BI237" s="122"/>
      <c r="BJ237" s="6">
        <f t="shared" si="132"/>
        <v>0</v>
      </c>
      <c r="BK237" s="218"/>
      <c r="BM237" s="122"/>
      <c r="BN237" s="6">
        <f t="shared" si="133"/>
        <v>0</v>
      </c>
      <c r="BO237" s="218"/>
      <c r="BP237" s="6">
        <f t="shared" si="134"/>
        <v>0</v>
      </c>
      <c r="BQ237" s="218"/>
      <c r="BR237" s="6">
        <f t="shared" si="135"/>
        <v>0</v>
      </c>
      <c r="BU237" s="415">
        <f t="shared" si="136"/>
        <v>0</v>
      </c>
      <c r="BV237" s="421">
        <f t="shared" si="141"/>
        <v>0</v>
      </c>
      <c r="BW237" s="420">
        <f t="shared" si="101"/>
        <v>0</v>
      </c>
      <c r="BX237" s="420"/>
      <c r="BY237" s="21" t="str">
        <f>A237</f>
        <v>2011L</v>
      </c>
    </row>
    <row r="238" spans="1:79" ht="15.75" customHeight="1" thickBot="1" x14ac:dyDescent="0.25">
      <c r="A238" s="202" t="s">
        <v>234</v>
      </c>
      <c r="B238" s="17" t="s">
        <v>538</v>
      </c>
      <c r="C238" s="17" t="s">
        <v>235</v>
      </c>
      <c r="D238" s="17"/>
      <c r="E238" s="18"/>
      <c r="F238" s="591"/>
      <c r="G238" s="18">
        <v>55</v>
      </c>
      <c r="H238" s="659"/>
      <c r="I238" s="536"/>
      <c r="J238" s="452"/>
      <c r="K238" s="441" t="str">
        <f t="shared" si="128"/>
        <v>AST80</v>
      </c>
      <c r="L238" s="1" t="s">
        <v>1361</v>
      </c>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77"/>
      <c r="BA238" s="335">
        <v>68.069999999999993</v>
      </c>
      <c r="BB238" s="232">
        <f t="shared" si="129"/>
        <v>3743.8499999999995</v>
      </c>
      <c r="BC238" s="232">
        <f t="shared" si="88"/>
        <v>2452.2217499999997</v>
      </c>
      <c r="BE238" s="129"/>
      <c r="BF238" s="6">
        <f t="shared" si="130"/>
        <v>0</v>
      </c>
      <c r="BG238" s="129"/>
      <c r="BH238" s="6">
        <f t="shared" si="131"/>
        <v>0</v>
      </c>
      <c r="BI238" s="121"/>
      <c r="BJ238" s="6">
        <f t="shared" si="132"/>
        <v>0</v>
      </c>
      <c r="BK238" s="129"/>
      <c r="BM238" s="121"/>
      <c r="BN238" s="6">
        <f t="shared" si="133"/>
        <v>0</v>
      </c>
      <c r="BO238" s="129"/>
      <c r="BP238" s="6">
        <f t="shared" si="134"/>
        <v>0</v>
      </c>
      <c r="BQ238" s="129"/>
      <c r="BR238" s="6">
        <f t="shared" si="135"/>
        <v>0</v>
      </c>
      <c r="BS238" s="8">
        <v>46</v>
      </c>
      <c r="BT238" s="8">
        <v>45</v>
      </c>
      <c r="BU238" s="415">
        <f t="shared" si="136"/>
        <v>3.75</v>
      </c>
      <c r="BV238" s="421">
        <f t="shared" si="141"/>
        <v>14.666666666666666</v>
      </c>
      <c r="BW238" s="420">
        <f t="shared" si="101"/>
        <v>14.666666666666666</v>
      </c>
      <c r="BX238" s="420"/>
      <c r="BY238" s="202" t="s">
        <v>234</v>
      </c>
    </row>
    <row r="239" spans="1:79" ht="26.25" customHeight="1" x14ac:dyDescent="0.2">
      <c r="A239" s="37"/>
      <c r="B239" s="6"/>
      <c r="C239" s="9"/>
      <c r="D239" s="9"/>
      <c r="E239" s="10"/>
      <c r="F239" s="398"/>
      <c r="G239" s="9"/>
      <c r="H239" s="651"/>
      <c r="I239" s="398"/>
      <c r="J239" s="398"/>
      <c r="K239" s="9"/>
      <c r="N239" s="9"/>
      <c r="O239" s="9"/>
      <c r="P239" s="9"/>
      <c r="Q239" s="9"/>
      <c r="R239" s="9"/>
      <c r="S239" s="9"/>
      <c r="T239" s="9"/>
      <c r="U239" s="9"/>
      <c r="V239" s="9"/>
      <c r="W239" s="9"/>
      <c r="X239" s="9"/>
      <c r="Y239" s="9"/>
      <c r="Z239" s="9"/>
      <c r="AB239" s="9"/>
      <c r="AC239" s="9"/>
      <c r="AD239" s="9"/>
      <c r="AK239" s="9"/>
      <c r="AL239" s="9"/>
      <c r="AM239" s="9"/>
      <c r="AN239" s="9"/>
      <c r="AO239" s="9"/>
      <c r="AQ239" s="9"/>
      <c r="AR239" s="9"/>
      <c r="AS239" s="9"/>
      <c r="AZ239" s="9"/>
      <c r="BB239" s="232"/>
      <c r="BC239" s="232"/>
      <c r="BE239" s="195"/>
      <c r="BG239" s="195"/>
      <c r="BI239" s="81"/>
      <c r="BK239" s="195"/>
      <c r="BM239" s="81"/>
      <c r="BO239" s="195"/>
      <c r="BQ239" s="195"/>
      <c r="BV239" s="421"/>
      <c r="BW239" s="420">
        <f t="shared" si="101"/>
        <v>0</v>
      </c>
      <c r="BX239" s="420"/>
      <c r="BY239" s="37"/>
    </row>
    <row r="240" spans="1:79" ht="16.5" thickBot="1" x14ac:dyDescent="0.25">
      <c r="A240" s="15" t="s">
        <v>146</v>
      </c>
      <c r="B240" s="6"/>
      <c r="C240" s="3"/>
      <c r="D240" s="3"/>
      <c r="E240" s="16"/>
      <c r="F240" s="402"/>
      <c r="G240" s="3"/>
      <c r="H240" s="656"/>
      <c r="I240" s="402"/>
      <c r="J240" s="402"/>
      <c r="K240" s="55"/>
      <c r="N240" s="9"/>
      <c r="O240" s="9"/>
      <c r="P240" s="9"/>
      <c r="Q240" s="9"/>
      <c r="R240" s="9"/>
      <c r="S240" s="9"/>
      <c r="T240" s="9"/>
      <c r="U240" s="9"/>
      <c r="V240" s="9"/>
      <c r="W240" s="9"/>
      <c r="X240" s="9"/>
      <c r="Y240" s="9"/>
      <c r="Z240" s="9"/>
      <c r="AB240" s="9"/>
      <c r="AC240" s="9"/>
      <c r="AD240" s="9"/>
      <c r="AK240" s="9"/>
      <c r="AL240" s="9"/>
      <c r="AM240" s="9"/>
      <c r="AN240" s="9"/>
      <c r="AO240" s="9"/>
      <c r="AQ240" s="9"/>
      <c r="AR240" s="9"/>
      <c r="AS240" s="9"/>
      <c r="AZ240" s="9"/>
      <c r="BB240" s="232"/>
      <c r="BC240" s="232"/>
      <c r="BE240" s="190"/>
      <c r="BG240" s="190"/>
      <c r="BI240" s="9"/>
      <c r="BK240" s="190"/>
      <c r="BM240" s="9"/>
      <c r="BO240" s="190"/>
      <c r="BQ240" s="190"/>
      <c r="BV240" s="421"/>
      <c r="BW240" s="420">
        <f t="shared" si="101"/>
        <v>0</v>
      </c>
      <c r="BX240" s="420"/>
      <c r="BY240" s="15" t="s">
        <v>146</v>
      </c>
    </row>
    <row r="241" spans="1:77" ht="16.5" customHeight="1" x14ac:dyDescent="0.2">
      <c r="A241" s="23" t="s">
        <v>10</v>
      </c>
      <c r="B241" s="24" t="s">
        <v>237</v>
      </c>
      <c r="C241" s="137" t="s">
        <v>1</v>
      </c>
      <c r="D241" s="24">
        <v>18</v>
      </c>
      <c r="E241" s="25" t="s">
        <v>4</v>
      </c>
      <c r="F241" s="588" t="s">
        <v>11</v>
      </c>
      <c r="G241" s="24">
        <v>15</v>
      </c>
      <c r="H241" s="645"/>
      <c r="I241" s="641"/>
      <c r="J241" s="452"/>
      <c r="K241" s="324" t="str">
        <f t="shared" ref="K241:K252" si="142">A241</f>
        <v>CE1813</v>
      </c>
      <c r="L241" s="24" t="s">
        <v>1258</v>
      </c>
      <c r="N241" s="24"/>
      <c r="O241" s="347"/>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07">
        <v>99</v>
      </c>
      <c r="BA241" s="577">
        <v>579</v>
      </c>
      <c r="BB241" s="232">
        <f t="shared" ref="BB241:BB264" si="143">G241*BA241</f>
        <v>8685</v>
      </c>
      <c r="BC241" s="232">
        <f t="shared" si="88"/>
        <v>5688.6750000000002</v>
      </c>
      <c r="BE241" s="128"/>
      <c r="BF241" s="6">
        <f t="shared" ref="BF241:BF264" si="144">BE241*AZ241</f>
        <v>0</v>
      </c>
      <c r="BG241" s="128"/>
      <c r="BH241" s="6">
        <f t="shared" ref="BH241:BH264" si="145">BG241*AZ241</f>
        <v>0</v>
      </c>
      <c r="BI241" s="120"/>
      <c r="BJ241" s="6">
        <f t="shared" ref="BJ241:BJ264" si="146">BI241*AZ241</f>
        <v>0</v>
      </c>
      <c r="BK241" s="128"/>
      <c r="BM241" s="360"/>
      <c r="BN241" s="6">
        <f t="shared" ref="BN241:BN264" si="147">BM241*AZ241</f>
        <v>0</v>
      </c>
      <c r="BO241" s="128"/>
      <c r="BP241" s="6">
        <f t="shared" ref="BP241:BP264" si="148">BO241*AZ241</f>
        <v>0</v>
      </c>
      <c r="BQ241" s="128"/>
      <c r="BR241" s="6">
        <f t="shared" ref="BR241:BR264" si="149">BQ241*AZ241</f>
        <v>0</v>
      </c>
      <c r="BS241" s="8">
        <v>20</v>
      </c>
      <c r="BT241" s="8">
        <v>18</v>
      </c>
      <c r="BU241" s="415">
        <f t="shared" ref="BU241:BU264" si="150">BT241/12</f>
        <v>1.5</v>
      </c>
      <c r="BV241" s="421">
        <f>IF(OR(BT241=0),0,((G241-J241)/BU241))</f>
        <v>10</v>
      </c>
      <c r="BW241" s="420">
        <f t="shared" si="101"/>
        <v>10</v>
      </c>
      <c r="BX241" s="420"/>
      <c r="BY241" s="21" t="str">
        <f t="shared" ref="BY241:BY246" si="151">A241</f>
        <v>CE1813</v>
      </c>
    </row>
    <row r="242" spans="1:77" ht="15.75" customHeight="1" thickBot="1" x14ac:dyDescent="0.25">
      <c r="A242" s="249" t="s">
        <v>635</v>
      </c>
      <c r="B242" s="1" t="s">
        <v>238</v>
      </c>
      <c r="C242" s="1" t="s">
        <v>1</v>
      </c>
      <c r="D242" s="1">
        <v>18</v>
      </c>
      <c r="E242" s="2" t="s">
        <v>4</v>
      </c>
      <c r="F242" s="589" t="s">
        <v>11</v>
      </c>
      <c r="G242" s="1">
        <v>5</v>
      </c>
      <c r="H242" s="648"/>
      <c r="I242" s="449"/>
      <c r="J242" s="452"/>
      <c r="K242" s="443" t="str">
        <f t="shared" si="142"/>
        <v>CEG1813</v>
      </c>
      <c r="L242" s="1" t="s">
        <v>1047</v>
      </c>
      <c r="M242" s="1"/>
      <c r="N242" s="615"/>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75">
        <v>99</v>
      </c>
      <c r="BA242" s="576">
        <v>606</v>
      </c>
      <c r="BB242" s="232">
        <f t="shared" si="143"/>
        <v>3030</v>
      </c>
      <c r="BC242" s="232">
        <f t="shared" si="88"/>
        <v>1984.65</v>
      </c>
      <c r="BE242" s="129"/>
      <c r="BF242" s="6">
        <f t="shared" si="144"/>
        <v>0</v>
      </c>
      <c r="BG242" s="129"/>
      <c r="BH242" s="6">
        <f t="shared" si="145"/>
        <v>0</v>
      </c>
      <c r="BI242" s="121"/>
      <c r="BJ242" s="6">
        <f t="shared" si="146"/>
        <v>0</v>
      </c>
      <c r="BK242" s="129"/>
      <c r="BM242" s="359"/>
      <c r="BN242" s="6">
        <f t="shared" si="147"/>
        <v>0</v>
      </c>
      <c r="BO242" s="129"/>
      <c r="BP242" s="6">
        <f t="shared" si="148"/>
        <v>0</v>
      </c>
      <c r="BQ242" s="129"/>
      <c r="BR242" s="6">
        <f t="shared" si="149"/>
        <v>0</v>
      </c>
      <c r="BS242" s="8">
        <v>1</v>
      </c>
      <c r="BT242" s="8">
        <v>1</v>
      </c>
      <c r="BU242" s="415">
        <f t="shared" si="150"/>
        <v>8.3333333333333329E-2</v>
      </c>
      <c r="BV242" s="421">
        <f t="shared" ref="BV242:BV264" si="152">IF(OR(BT242=0),0,((G242-I242)/BU242))</f>
        <v>60</v>
      </c>
      <c r="BW242" s="420">
        <f t="shared" si="101"/>
        <v>60</v>
      </c>
      <c r="BX242" s="420"/>
      <c r="BY242" s="21" t="str">
        <f t="shared" si="151"/>
        <v>CEG1813</v>
      </c>
    </row>
    <row r="243" spans="1:77" ht="16.5" customHeight="1" x14ac:dyDescent="0.2">
      <c r="A243" s="21" t="s">
        <v>12</v>
      </c>
      <c r="B243" s="1" t="s">
        <v>237</v>
      </c>
      <c r="C243" s="1" t="s">
        <v>1</v>
      </c>
      <c r="D243" s="1">
        <v>18</v>
      </c>
      <c r="E243" s="2" t="s">
        <v>5</v>
      </c>
      <c r="F243" s="589" t="s">
        <v>11</v>
      </c>
      <c r="G243" s="1">
        <v>23</v>
      </c>
      <c r="H243" s="648"/>
      <c r="I243" s="449"/>
      <c r="J243" s="452"/>
      <c r="K243" s="324" t="str">
        <f t="shared" si="142"/>
        <v>CE1818</v>
      </c>
      <c r="L243" s="1" t="s">
        <v>1194</v>
      </c>
      <c r="M243" s="9" t="s">
        <v>1055</v>
      </c>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75">
        <v>99</v>
      </c>
      <c r="BA243" s="577">
        <v>579</v>
      </c>
      <c r="BB243" s="232">
        <f t="shared" si="143"/>
        <v>13317</v>
      </c>
      <c r="BC243" s="232">
        <f t="shared" si="88"/>
        <v>8722.6350000000002</v>
      </c>
      <c r="BE243" s="129"/>
      <c r="BF243" s="6">
        <f t="shared" si="144"/>
        <v>0</v>
      </c>
      <c r="BG243" s="129"/>
      <c r="BH243" s="6">
        <f t="shared" si="145"/>
        <v>0</v>
      </c>
      <c r="BI243" s="121"/>
      <c r="BJ243" s="6">
        <f t="shared" si="146"/>
        <v>0</v>
      </c>
      <c r="BK243" s="129"/>
      <c r="BM243" s="359"/>
      <c r="BN243" s="6">
        <f t="shared" si="147"/>
        <v>0</v>
      </c>
      <c r="BO243" s="129"/>
      <c r="BP243" s="6">
        <f t="shared" si="148"/>
        <v>0</v>
      </c>
      <c r="BQ243" s="129"/>
      <c r="BR243" s="6">
        <f t="shared" si="149"/>
        <v>0</v>
      </c>
      <c r="BS243" s="8">
        <v>4</v>
      </c>
      <c r="BT243" s="8">
        <v>4</v>
      </c>
      <c r="BU243" s="415">
        <f t="shared" si="150"/>
        <v>0.33333333333333331</v>
      </c>
      <c r="BV243" s="421">
        <f t="shared" si="152"/>
        <v>69</v>
      </c>
      <c r="BW243" s="420">
        <f t="shared" si="101"/>
        <v>69</v>
      </c>
      <c r="BX243" s="420"/>
      <c r="BY243" s="21" t="str">
        <f t="shared" si="151"/>
        <v>CE1818</v>
      </c>
    </row>
    <row r="244" spans="1:77" ht="15.75" customHeight="1" x14ac:dyDescent="0.2">
      <c r="A244" s="249" t="s">
        <v>636</v>
      </c>
      <c r="B244" s="1" t="s">
        <v>238</v>
      </c>
      <c r="C244" s="27" t="s">
        <v>1</v>
      </c>
      <c r="D244" s="1">
        <v>18</v>
      </c>
      <c r="E244" s="2" t="s">
        <v>5</v>
      </c>
      <c r="F244" s="589" t="s">
        <v>11</v>
      </c>
      <c r="G244" s="1">
        <v>6</v>
      </c>
      <c r="H244" s="648"/>
      <c r="I244" s="449"/>
      <c r="J244" s="452"/>
      <c r="K244" s="443" t="str">
        <f t="shared" si="142"/>
        <v>CEG1818</v>
      </c>
      <c r="L244" s="1" t="s">
        <v>1353</v>
      </c>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75">
        <v>99</v>
      </c>
      <c r="BA244" s="576">
        <v>606</v>
      </c>
      <c r="BB244" s="232">
        <f t="shared" si="143"/>
        <v>3636</v>
      </c>
      <c r="BC244" s="232">
        <f t="shared" si="88"/>
        <v>2381.58</v>
      </c>
      <c r="BE244" s="129"/>
      <c r="BF244" s="6">
        <f t="shared" si="144"/>
        <v>0</v>
      </c>
      <c r="BG244" s="129"/>
      <c r="BH244" s="6">
        <f t="shared" si="145"/>
        <v>0</v>
      </c>
      <c r="BI244" s="121"/>
      <c r="BJ244" s="6">
        <f t="shared" si="146"/>
        <v>0</v>
      </c>
      <c r="BK244" s="129"/>
      <c r="BM244" s="359"/>
      <c r="BN244" s="6">
        <f t="shared" si="147"/>
        <v>0</v>
      </c>
      <c r="BO244" s="129"/>
      <c r="BP244" s="6">
        <f t="shared" si="148"/>
        <v>0</v>
      </c>
      <c r="BQ244" s="698"/>
      <c r="BR244" s="6">
        <f t="shared" si="149"/>
        <v>0</v>
      </c>
      <c r="BU244" s="415">
        <f t="shared" si="150"/>
        <v>0</v>
      </c>
      <c r="BV244" s="421">
        <f t="shared" si="152"/>
        <v>0</v>
      </c>
      <c r="BW244" s="420">
        <f t="shared" si="101"/>
        <v>0</v>
      </c>
      <c r="BX244" s="420"/>
      <c r="BY244" s="21" t="str">
        <f t="shared" si="151"/>
        <v>CEG1818</v>
      </c>
    </row>
    <row r="245" spans="1:77" ht="15.75" customHeight="1" x14ac:dyDescent="0.2">
      <c r="A245" s="249" t="s">
        <v>661</v>
      </c>
      <c r="B245" s="1" t="s">
        <v>238</v>
      </c>
      <c r="C245" s="27" t="s">
        <v>1</v>
      </c>
      <c r="D245" s="1">
        <v>18</v>
      </c>
      <c r="E245" s="2" t="s">
        <v>6</v>
      </c>
      <c r="F245" s="589" t="s">
        <v>11</v>
      </c>
      <c r="G245" s="1">
        <v>0</v>
      </c>
      <c r="H245" s="648"/>
      <c r="I245" s="449"/>
      <c r="J245" s="452"/>
      <c r="K245" s="443" t="str">
        <f t="shared" si="142"/>
        <v>CEG1824</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75">
        <v>99</v>
      </c>
      <c r="BA245" s="576">
        <v>606</v>
      </c>
      <c r="BB245" s="232">
        <f t="shared" si="143"/>
        <v>0</v>
      </c>
      <c r="BC245" s="232">
        <f t="shared" si="88"/>
        <v>0</v>
      </c>
      <c r="BE245" s="129"/>
      <c r="BF245" s="6">
        <f t="shared" si="144"/>
        <v>0</v>
      </c>
      <c r="BG245" s="129">
        <v>10</v>
      </c>
      <c r="BH245" s="6">
        <f t="shared" si="145"/>
        <v>990</v>
      </c>
      <c r="BI245" s="121">
        <v>10</v>
      </c>
      <c r="BJ245" s="6">
        <f t="shared" si="146"/>
        <v>990</v>
      </c>
      <c r="BK245" s="129"/>
      <c r="BM245" s="359"/>
      <c r="BN245" s="6">
        <f t="shared" si="147"/>
        <v>0</v>
      </c>
      <c r="BO245" s="129"/>
      <c r="BP245" s="6">
        <f t="shared" si="148"/>
        <v>0</v>
      </c>
      <c r="BQ245" s="129"/>
      <c r="BR245" s="6">
        <f t="shared" si="149"/>
        <v>0</v>
      </c>
      <c r="BS245" s="8">
        <v>5</v>
      </c>
      <c r="BT245" s="8">
        <v>10</v>
      </c>
      <c r="BU245" s="415">
        <f t="shared" si="150"/>
        <v>0.83333333333333337</v>
      </c>
      <c r="BV245" s="421">
        <f t="shared" si="152"/>
        <v>0</v>
      </c>
      <c r="BW245" s="420">
        <f t="shared" si="101"/>
        <v>24</v>
      </c>
      <c r="BX245" s="420"/>
      <c r="BY245" s="21" t="str">
        <f t="shared" si="151"/>
        <v>CEG1824</v>
      </c>
    </row>
    <row r="246" spans="1:77" ht="16.5" customHeight="1" x14ac:dyDescent="0.2">
      <c r="A246" s="21" t="s">
        <v>1428</v>
      </c>
      <c r="B246" s="1" t="s">
        <v>539</v>
      </c>
      <c r="C246" s="1" t="s">
        <v>1</v>
      </c>
      <c r="D246" s="1">
        <v>18</v>
      </c>
      <c r="E246" s="2" t="s">
        <v>104</v>
      </c>
      <c r="F246" s="589" t="s">
        <v>11</v>
      </c>
      <c r="G246" s="1">
        <v>0</v>
      </c>
      <c r="H246" s="648"/>
      <c r="I246" s="449"/>
      <c r="J246" s="452"/>
      <c r="K246" s="324" t="str">
        <f t="shared" si="142"/>
        <v>CE1813R</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75">
        <v>99</v>
      </c>
      <c r="BA246" s="576">
        <v>749</v>
      </c>
      <c r="BB246" s="232">
        <f t="shared" si="143"/>
        <v>0</v>
      </c>
      <c r="BC246" s="232">
        <f t="shared" si="88"/>
        <v>0</v>
      </c>
      <c r="BE246" s="129"/>
      <c r="BF246" s="6">
        <f t="shared" si="144"/>
        <v>0</v>
      </c>
      <c r="BG246" s="129"/>
      <c r="BH246" s="6">
        <f t="shared" si="145"/>
        <v>0</v>
      </c>
      <c r="BI246" s="121"/>
      <c r="BJ246" s="6">
        <f t="shared" si="146"/>
        <v>0</v>
      </c>
      <c r="BK246" s="129"/>
      <c r="BM246" s="359"/>
      <c r="BN246" s="6">
        <f t="shared" si="147"/>
        <v>0</v>
      </c>
      <c r="BO246" s="129"/>
      <c r="BP246" s="6">
        <f t="shared" si="148"/>
        <v>0</v>
      </c>
      <c r="BQ246" s="129"/>
      <c r="BR246" s="6">
        <f t="shared" si="149"/>
        <v>0</v>
      </c>
      <c r="BU246" s="415">
        <f t="shared" si="150"/>
        <v>0</v>
      </c>
      <c r="BV246" s="421">
        <f t="shared" si="152"/>
        <v>0</v>
      </c>
      <c r="BW246" s="420">
        <f t="shared" si="101"/>
        <v>0</v>
      </c>
      <c r="BX246" s="420"/>
      <c r="BY246" s="21" t="str">
        <f t="shared" si="151"/>
        <v>CE1813R</v>
      </c>
    </row>
    <row r="247" spans="1:77" ht="16.5" customHeight="1" x14ac:dyDescent="0.2">
      <c r="A247" s="187" t="s">
        <v>528</v>
      </c>
      <c r="B247" s="1" t="s">
        <v>541</v>
      </c>
      <c r="C247" s="1" t="s">
        <v>1</v>
      </c>
      <c r="D247" s="1">
        <v>18</v>
      </c>
      <c r="E247" s="2" t="s">
        <v>104</v>
      </c>
      <c r="F247" s="589" t="s">
        <v>11</v>
      </c>
      <c r="G247" s="1">
        <v>22</v>
      </c>
      <c r="H247" s="648"/>
      <c r="I247" s="449"/>
      <c r="J247" s="452"/>
      <c r="K247" s="444" t="str">
        <f t="shared" si="142"/>
        <v>ZAST68R CE</v>
      </c>
      <c r="L247" s="1" t="s">
        <v>1362</v>
      </c>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75"/>
      <c r="BA247" s="333">
        <v>63.57</v>
      </c>
      <c r="BB247" s="232">
        <f t="shared" si="143"/>
        <v>1398.54</v>
      </c>
      <c r="BC247" s="232">
        <f t="shared" si="88"/>
        <v>916.04370000000006</v>
      </c>
      <c r="BE247" s="129"/>
      <c r="BF247" s="6">
        <f t="shared" si="144"/>
        <v>0</v>
      </c>
      <c r="BG247" s="129"/>
      <c r="BH247" s="6">
        <f t="shared" si="145"/>
        <v>0</v>
      </c>
      <c r="BI247" s="121"/>
      <c r="BJ247" s="6">
        <f t="shared" si="146"/>
        <v>0</v>
      </c>
      <c r="BK247" s="129"/>
      <c r="BM247" s="359"/>
      <c r="BN247" s="6">
        <f t="shared" si="147"/>
        <v>0</v>
      </c>
      <c r="BO247" s="129"/>
      <c r="BP247" s="6">
        <f t="shared" si="148"/>
        <v>0</v>
      </c>
      <c r="BQ247" s="129"/>
      <c r="BR247" s="6">
        <f t="shared" si="149"/>
        <v>0</v>
      </c>
      <c r="BU247" s="415">
        <f t="shared" si="150"/>
        <v>0</v>
      </c>
      <c r="BV247" s="421">
        <f t="shared" si="152"/>
        <v>0</v>
      </c>
      <c r="BW247" s="420">
        <f t="shared" si="101"/>
        <v>0</v>
      </c>
      <c r="BX247" s="420"/>
      <c r="BY247" s="187" t="s">
        <v>528</v>
      </c>
    </row>
    <row r="248" spans="1:77" ht="16.5" customHeight="1" x14ac:dyDescent="0.2">
      <c r="A248" s="624" t="s">
        <v>1429</v>
      </c>
      <c r="B248" s="1" t="s">
        <v>542</v>
      </c>
      <c r="C248" s="1" t="s">
        <v>1</v>
      </c>
      <c r="D248" s="1">
        <v>18</v>
      </c>
      <c r="E248" s="2" t="s">
        <v>104</v>
      </c>
      <c r="F248" s="589" t="s">
        <v>11</v>
      </c>
      <c r="G248" s="1">
        <v>12</v>
      </c>
      <c r="H248" s="648"/>
      <c r="I248" s="449"/>
      <c r="J248" s="452"/>
      <c r="K248" s="324" t="str">
        <f t="shared" si="142"/>
        <v>CE1813L</v>
      </c>
      <c r="L248" s="1" t="s">
        <v>1257</v>
      </c>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75">
        <v>99</v>
      </c>
      <c r="BA248" s="576">
        <v>749</v>
      </c>
      <c r="BB248" s="232">
        <f t="shared" si="143"/>
        <v>8988</v>
      </c>
      <c r="BC248" s="232">
        <f t="shared" si="88"/>
        <v>5887.14</v>
      </c>
      <c r="BE248" s="129"/>
      <c r="BF248" s="6">
        <f t="shared" si="144"/>
        <v>0</v>
      </c>
      <c r="BG248" s="129"/>
      <c r="BH248" s="6">
        <f t="shared" si="145"/>
        <v>0</v>
      </c>
      <c r="BI248" s="121"/>
      <c r="BJ248" s="6">
        <f t="shared" si="146"/>
        <v>0</v>
      </c>
      <c r="BK248" s="129"/>
      <c r="BM248" s="121"/>
      <c r="BN248" s="6">
        <f t="shared" si="147"/>
        <v>0</v>
      </c>
      <c r="BO248" s="129"/>
      <c r="BP248" s="6">
        <f t="shared" si="148"/>
        <v>0</v>
      </c>
      <c r="BQ248" s="129"/>
      <c r="BR248" s="6">
        <f t="shared" si="149"/>
        <v>0</v>
      </c>
      <c r="BU248" s="415">
        <f t="shared" si="150"/>
        <v>0</v>
      </c>
      <c r="BV248" s="421">
        <f t="shared" si="152"/>
        <v>0</v>
      </c>
      <c r="BW248" s="420">
        <f t="shared" si="101"/>
        <v>0</v>
      </c>
      <c r="BX248" s="420"/>
      <c r="BY248" s="21" t="str">
        <f>A248</f>
        <v>CE1813L</v>
      </c>
    </row>
    <row r="249" spans="1:77" ht="16.5" customHeight="1" x14ac:dyDescent="0.2">
      <c r="A249" s="187" t="s">
        <v>529</v>
      </c>
      <c r="B249" s="1" t="s">
        <v>540</v>
      </c>
      <c r="C249" s="1" t="s">
        <v>1</v>
      </c>
      <c r="D249" s="1">
        <v>18</v>
      </c>
      <c r="E249" s="2" t="s">
        <v>104</v>
      </c>
      <c r="F249" s="589" t="s">
        <v>11</v>
      </c>
      <c r="G249" s="1">
        <v>51</v>
      </c>
      <c r="H249" s="648"/>
      <c r="I249" s="449"/>
      <c r="J249" s="452"/>
      <c r="K249" s="444" t="str">
        <f t="shared" si="142"/>
        <v>ZAST68L CE</v>
      </c>
      <c r="L249" s="1" t="s">
        <v>1362</v>
      </c>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75"/>
      <c r="BA249" s="333">
        <v>63.57</v>
      </c>
      <c r="BB249" s="232">
        <f t="shared" si="143"/>
        <v>3242.07</v>
      </c>
      <c r="BC249" s="232">
        <f t="shared" si="88"/>
        <v>2123.5558500000002</v>
      </c>
      <c r="BE249" s="129"/>
      <c r="BF249" s="6">
        <f t="shared" si="144"/>
        <v>0</v>
      </c>
      <c r="BG249" s="129"/>
      <c r="BH249" s="6">
        <f t="shared" si="145"/>
        <v>0</v>
      </c>
      <c r="BI249" s="121"/>
      <c r="BJ249" s="6">
        <f t="shared" si="146"/>
        <v>0</v>
      </c>
      <c r="BK249" s="129"/>
      <c r="BM249" s="121"/>
      <c r="BN249" s="6">
        <f t="shared" si="147"/>
        <v>0</v>
      </c>
      <c r="BO249" s="129"/>
      <c r="BP249" s="6">
        <f t="shared" si="148"/>
        <v>0</v>
      </c>
      <c r="BQ249" s="129"/>
      <c r="BR249" s="6">
        <f t="shared" si="149"/>
        <v>0</v>
      </c>
      <c r="BU249" s="415">
        <f t="shared" si="150"/>
        <v>0</v>
      </c>
      <c r="BV249" s="421">
        <f t="shared" si="152"/>
        <v>0</v>
      </c>
      <c r="BW249" s="420">
        <f t="shared" si="101"/>
        <v>0</v>
      </c>
      <c r="BX249" s="420"/>
      <c r="BY249" s="187" t="s">
        <v>529</v>
      </c>
    </row>
    <row r="250" spans="1:77" ht="15.75" customHeight="1" x14ac:dyDescent="0.2">
      <c r="A250" s="340" t="s">
        <v>1107</v>
      </c>
      <c r="B250" s="1" t="s">
        <v>1101</v>
      </c>
      <c r="C250" s="1" t="s">
        <v>1</v>
      </c>
      <c r="D250" s="1">
        <v>18</v>
      </c>
      <c r="E250" s="2" t="s">
        <v>4</v>
      </c>
      <c r="F250" s="589" t="s">
        <v>11</v>
      </c>
      <c r="G250" s="1">
        <v>20</v>
      </c>
      <c r="H250" s="648"/>
      <c r="I250" s="449"/>
      <c r="J250" s="452"/>
      <c r="K250" s="52" t="str">
        <f t="shared" si="142"/>
        <v>CE1113EC</v>
      </c>
      <c r="L250" s="1" t="s">
        <v>830</v>
      </c>
      <c r="N250" s="1"/>
      <c r="O250" s="1"/>
      <c r="P250" s="1"/>
      <c r="Q250" s="1"/>
      <c r="R250" s="1"/>
      <c r="S250" s="1"/>
      <c r="T250" s="315"/>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75"/>
      <c r="BA250" s="576">
        <v>579</v>
      </c>
      <c r="BB250" s="232">
        <f t="shared" si="143"/>
        <v>11580</v>
      </c>
      <c r="BC250" s="232">
        <f t="shared" si="88"/>
        <v>7584.9000000000005</v>
      </c>
      <c r="BE250" s="129"/>
      <c r="BF250" s="6">
        <f t="shared" si="144"/>
        <v>0</v>
      </c>
      <c r="BG250" s="129"/>
      <c r="BH250" s="6">
        <f t="shared" si="145"/>
        <v>0</v>
      </c>
      <c r="BI250" s="359"/>
      <c r="BJ250" s="6">
        <f t="shared" si="146"/>
        <v>0</v>
      </c>
      <c r="BK250" s="129"/>
      <c r="BM250" s="359"/>
      <c r="BN250" s="6">
        <f t="shared" si="147"/>
        <v>0</v>
      </c>
      <c r="BO250" s="129"/>
      <c r="BP250" s="6">
        <f t="shared" si="148"/>
        <v>0</v>
      </c>
      <c r="BQ250" s="129"/>
      <c r="BR250" s="6">
        <f t="shared" si="149"/>
        <v>0</v>
      </c>
      <c r="BU250" s="415">
        <f t="shared" si="150"/>
        <v>0</v>
      </c>
      <c r="BV250" s="421">
        <f t="shared" si="152"/>
        <v>0</v>
      </c>
      <c r="BW250" s="420">
        <f t="shared" si="101"/>
        <v>0</v>
      </c>
      <c r="BX250" s="420"/>
      <c r="BY250" s="21" t="str">
        <f t="shared" ref="BY250:BY259" si="153">A250</f>
        <v>CE1113EC</v>
      </c>
    </row>
    <row r="251" spans="1:77" ht="15.75" customHeight="1" x14ac:dyDescent="0.2">
      <c r="A251" s="340" t="s">
        <v>1108</v>
      </c>
      <c r="B251" s="1" t="s">
        <v>1101</v>
      </c>
      <c r="C251" s="1" t="s">
        <v>1</v>
      </c>
      <c r="D251" s="1">
        <v>18</v>
      </c>
      <c r="E251" s="2" t="s">
        <v>5</v>
      </c>
      <c r="F251" s="589" t="s">
        <v>11</v>
      </c>
      <c r="G251" s="1">
        <v>10</v>
      </c>
      <c r="H251" s="648"/>
      <c r="I251" s="449"/>
      <c r="J251" s="452"/>
      <c r="K251" s="52" t="str">
        <f t="shared" si="142"/>
        <v>CE1118EC</v>
      </c>
      <c r="L251" s="1" t="s">
        <v>1256</v>
      </c>
      <c r="M251" s="1"/>
      <c r="N251" s="1"/>
      <c r="O251" s="1"/>
      <c r="P251" s="1"/>
      <c r="Q251" s="1"/>
      <c r="R251" s="1"/>
      <c r="S251" s="1"/>
      <c r="T251" s="315"/>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75"/>
      <c r="BA251" s="576">
        <v>579</v>
      </c>
      <c r="BB251" s="232">
        <f t="shared" si="143"/>
        <v>5790</v>
      </c>
      <c r="BC251" s="232">
        <f t="shared" si="88"/>
        <v>3792.4500000000003</v>
      </c>
      <c r="BE251" s="129"/>
      <c r="BF251" s="6">
        <f t="shared" si="144"/>
        <v>0</v>
      </c>
      <c r="BG251" s="129"/>
      <c r="BH251" s="6">
        <f t="shared" si="145"/>
        <v>0</v>
      </c>
      <c r="BI251" s="359"/>
      <c r="BJ251" s="6">
        <f t="shared" si="146"/>
        <v>0</v>
      </c>
      <c r="BK251" s="129"/>
      <c r="BM251" s="359"/>
      <c r="BN251" s="6">
        <f t="shared" si="147"/>
        <v>0</v>
      </c>
      <c r="BO251" s="129"/>
      <c r="BP251" s="6">
        <f t="shared" si="148"/>
        <v>0</v>
      </c>
      <c r="BQ251" s="129"/>
      <c r="BR251" s="6">
        <f t="shared" si="149"/>
        <v>0</v>
      </c>
      <c r="BU251" s="415">
        <f t="shared" si="150"/>
        <v>0</v>
      </c>
      <c r="BV251" s="421">
        <f t="shared" si="152"/>
        <v>0</v>
      </c>
      <c r="BW251" s="420">
        <f t="shared" si="101"/>
        <v>0</v>
      </c>
      <c r="BX251" s="420"/>
      <c r="BY251" s="21" t="str">
        <f t="shared" si="153"/>
        <v>CE1118EC</v>
      </c>
    </row>
    <row r="252" spans="1:77" ht="15.75" customHeight="1" x14ac:dyDescent="0.2">
      <c r="A252" s="340" t="s">
        <v>1109</v>
      </c>
      <c r="B252" s="1" t="s">
        <v>1101</v>
      </c>
      <c r="C252" s="1" t="s">
        <v>1</v>
      </c>
      <c r="D252" s="1">
        <v>18</v>
      </c>
      <c r="E252" s="2" t="s">
        <v>6</v>
      </c>
      <c r="F252" s="589" t="s">
        <v>11</v>
      </c>
      <c r="G252" s="1">
        <v>8</v>
      </c>
      <c r="H252" s="648"/>
      <c r="I252" s="449"/>
      <c r="J252" s="452"/>
      <c r="K252" s="52" t="str">
        <f t="shared" si="142"/>
        <v>CE1124EC</v>
      </c>
      <c r="L252" s="1" t="s">
        <v>1282</v>
      </c>
      <c r="M252" s="1"/>
      <c r="N252" s="1"/>
      <c r="O252" s="1"/>
      <c r="P252" s="1"/>
      <c r="Q252" s="1"/>
      <c r="R252" s="1"/>
      <c r="S252" s="1"/>
      <c r="T252" s="315"/>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75"/>
      <c r="BA252" s="576">
        <v>579</v>
      </c>
      <c r="BB252" s="232">
        <f t="shared" si="143"/>
        <v>4632</v>
      </c>
      <c r="BC252" s="232">
        <f t="shared" si="88"/>
        <v>3033.96</v>
      </c>
      <c r="BE252" s="129"/>
      <c r="BF252" s="6">
        <f t="shared" si="144"/>
        <v>0</v>
      </c>
      <c r="BG252" s="129"/>
      <c r="BH252" s="6">
        <f t="shared" si="145"/>
        <v>0</v>
      </c>
      <c r="BI252" s="359"/>
      <c r="BJ252" s="6">
        <f t="shared" si="146"/>
        <v>0</v>
      </c>
      <c r="BK252" s="129"/>
      <c r="BM252" s="359"/>
      <c r="BN252" s="6">
        <f t="shared" si="147"/>
        <v>0</v>
      </c>
      <c r="BO252" s="129"/>
      <c r="BP252" s="6">
        <f t="shared" si="148"/>
        <v>0</v>
      </c>
      <c r="BQ252" s="129"/>
      <c r="BR252" s="6">
        <f t="shared" si="149"/>
        <v>0</v>
      </c>
      <c r="BU252" s="415">
        <f t="shared" si="150"/>
        <v>0</v>
      </c>
      <c r="BV252" s="421">
        <f t="shared" si="152"/>
        <v>0</v>
      </c>
      <c r="BW252" s="420">
        <f t="shared" si="101"/>
        <v>0</v>
      </c>
      <c r="BX252" s="420"/>
      <c r="BY252" s="21" t="str">
        <f t="shared" si="153"/>
        <v>CE1124EC</v>
      </c>
    </row>
    <row r="253" spans="1:77" ht="15.75" customHeight="1" x14ac:dyDescent="0.2">
      <c r="A253" s="21" t="s">
        <v>13</v>
      </c>
      <c r="B253" s="1" t="s">
        <v>237</v>
      </c>
      <c r="C253" s="1" t="s">
        <v>3</v>
      </c>
      <c r="D253" s="1">
        <v>18</v>
      </c>
      <c r="E253" s="2" t="s">
        <v>4</v>
      </c>
      <c r="F253" s="589" t="s">
        <v>11</v>
      </c>
      <c r="G253" s="1">
        <v>20</v>
      </c>
      <c r="H253" s="693" t="s">
        <v>1557</v>
      </c>
      <c r="I253" s="449"/>
      <c r="J253" s="452"/>
      <c r="K253" s="324" t="str">
        <f t="shared" ref="K253:K264" si="154">A253</f>
        <v>CE1840</v>
      </c>
      <c r="L253" s="9" t="s">
        <v>1524</v>
      </c>
      <c r="O253" s="345"/>
      <c r="P253" s="345"/>
      <c r="Q253" s="345"/>
      <c r="R253" s="345"/>
      <c r="S253" s="345"/>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75">
        <v>106</v>
      </c>
      <c r="BA253" s="576">
        <v>606</v>
      </c>
      <c r="BB253" s="232">
        <f t="shared" si="143"/>
        <v>12120</v>
      </c>
      <c r="BC253" s="232">
        <f t="shared" si="88"/>
        <v>7938.6</v>
      </c>
      <c r="BE253" s="129"/>
      <c r="BF253" s="6">
        <f t="shared" si="144"/>
        <v>0</v>
      </c>
      <c r="BG253" s="129"/>
      <c r="BH253" s="6">
        <f t="shared" si="145"/>
        <v>0</v>
      </c>
      <c r="BI253" s="121"/>
      <c r="BJ253" s="6">
        <f t="shared" si="146"/>
        <v>0</v>
      </c>
      <c r="BK253" s="129"/>
      <c r="BM253" s="359"/>
      <c r="BN253" s="6">
        <f t="shared" si="147"/>
        <v>0</v>
      </c>
      <c r="BO253" s="129"/>
      <c r="BP253" s="6">
        <f t="shared" si="148"/>
        <v>0</v>
      </c>
      <c r="BQ253" s="129"/>
      <c r="BR253" s="6">
        <f t="shared" si="149"/>
        <v>0</v>
      </c>
      <c r="BS253" s="8">
        <v>43</v>
      </c>
      <c r="BT253" s="8">
        <v>46</v>
      </c>
      <c r="BU253" s="415">
        <f t="shared" si="150"/>
        <v>3.8333333333333335</v>
      </c>
      <c r="BV253" s="421">
        <f t="shared" si="152"/>
        <v>5.2173913043478262</v>
      </c>
      <c r="BW253" s="420">
        <f t="shared" si="101"/>
        <v>5.2173913043478262</v>
      </c>
      <c r="BX253" s="420"/>
      <c r="BY253" s="21" t="str">
        <f t="shared" si="153"/>
        <v>CE1840</v>
      </c>
    </row>
    <row r="254" spans="1:77" ht="15.75" customHeight="1" x14ac:dyDescent="0.2">
      <c r="A254" s="249" t="s">
        <v>634</v>
      </c>
      <c r="B254" s="1" t="s">
        <v>238</v>
      </c>
      <c r="C254" s="1" t="s">
        <v>3</v>
      </c>
      <c r="D254" s="1">
        <v>18</v>
      </c>
      <c r="E254" s="2" t="s">
        <v>4</v>
      </c>
      <c r="F254" s="589" t="s">
        <v>11</v>
      </c>
      <c r="G254" s="1">
        <v>0</v>
      </c>
      <c r="H254" s="648"/>
      <c r="I254" s="449"/>
      <c r="J254" s="452"/>
      <c r="K254" s="443" t="str">
        <f t="shared" si="154"/>
        <v>CEG1840</v>
      </c>
      <c r="L254" s="1"/>
      <c r="M254" s="1"/>
      <c r="N254" s="1"/>
      <c r="O254" s="345"/>
      <c r="P254" s="345"/>
      <c r="Q254" s="345"/>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75">
        <v>106</v>
      </c>
      <c r="BA254" s="576">
        <v>631</v>
      </c>
      <c r="BB254" s="232">
        <f t="shared" si="143"/>
        <v>0</v>
      </c>
      <c r="BC254" s="232">
        <f t="shared" si="88"/>
        <v>0</v>
      </c>
      <c r="BE254" s="129"/>
      <c r="BF254" s="6">
        <f t="shared" si="144"/>
        <v>0</v>
      </c>
      <c r="BG254" s="129"/>
      <c r="BH254" s="6">
        <f t="shared" si="145"/>
        <v>0</v>
      </c>
      <c r="BI254" s="121"/>
      <c r="BJ254" s="6">
        <f t="shared" si="146"/>
        <v>0</v>
      </c>
      <c r="BK254" s="129"/>
      <c r="BM254" s="359"/>
      <c r="BN254" s="6">
        <f t="shared" si="147"/>
        <v>0</v>
      </c>
      <c r="BO254" s="129"/>
      <c r="BP254" s="6">
        <f t="shared" si="148"/>
        <v>0</v>
      </c>
      <c r="BQ254" s="129"/>
      <c r="BR254" s="6">
        <f t="shared" si="149"/>
        <v>0</v>
      </c>
      <c r="BS254" s="8">
        <v>6</v>
      </c>
      <c r="BT254" s="8">
        <v>7</v>
      </c>
      <c r="BU254" s="415">
        <f t="shared" si="150"/>
        <v>0.58333333333333337</v>
      </c>
      <c r="BV254" s="421">
        <f t="shared" si="152"/>
        <v>0</v>
      </c>
      <c r="BW254" s="420">
        <f t="shared" si="101"/>
        <v>0</v>
      </c>
      <c r="BX254" s="420"/>
      <c r="BY254" s="21" t="str">
        <f t="shared" si="153"/>
        <v>CEG1840</v>
      </c>
    </row>
    <row r="255" spans="1:77" ht="15.75" customHeight="1" x14ac:dyDescent="0.2">
      <c r="A255" s="21" t="s">
        <v>14</v>
      </c>
      <c r="B255" s="1" t="s">
        <v>237</v>
      </c>
      <c r="C255" s="1" t="s">
        <v>3</v>
      </c>
      <c r="D255" s="1">
        <v>18</v>
      </c>
      <c r="E255" s="2" t="s">
        <v>5</v>
      </c>
      <c r="F255" s="589" t="s">
        <v>11</v>
      </c>
      <c r="G255" s="1">
        <v>13</v>
      </c>
      <c r="H255" s="648"/>
      <c r="I255" s="449"/>
      <c r="J255" s="452"/>
      <c r="K255" s="324" t="str">
        <f>A255</f>
        <v>CE1844</v>
      </c>
      <c r="L255" s="1" t="s">
        <v>1354</v>
      </c>
      <c r="N255" s="113"/>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75">
        <v>106</v>
      </c>
      <c r="BA255" s="576">
        <v>606</v>
      </c>
      <c r="BB255" s="232">
        <f t="shared" si="143"/>
        <v>7878</v>
      </c>
      <c r="BC255" s="232">
        <f t="shared" si="88"/>
        <v>5160.09</v>
      </c>
      <c r="BE255" s="129"/>
      <c r="BF255" s="6">
        <f t="shared" si="144"/>
        <v>0</v>
      </c>
      <c r="BG255" s="129"/>
      <c r="BH255" s="6">
        <f t="shared" si="145"/>
        <v>0</v>
      </c>
      <c r="BI255" s="121"/>
      <c r="BJ255" s="6">
        <f t="shared" si="146"/>
        <v>0</v>
      </c>
      <c r="BK255" s="129"/>
      <c r="BM255" s="359"/>
      <c r="BN255" s="6">
        <f t="shared" si="147"/>
        <v>0</v>
      </c>
      <c r="BO255" s="129"/>
      <c r="BP255" s="6">
        <f t="shared" si="148"/>
        <v>0</v>
      </c>
      <c r="BQ255" s="129"/>
      <c r="BR255" s="6">
        <f t="shared" si="149"/>
        <v>0</v>
      </c>
      <c r="BS255" s="8">
        <v>25</v>
      </c>
      <c r="BT255" s="8">
        <v>25</v>
      </c>
      <c r="BU255" s="415">
        <f t="shared" si="150"/>
        <v>2.0833333333333335</v>
      </c>
      <c r="BV255" s="421">
        <f t="shared" si="152"/>
        <v>6.2399999999999993</v>
      </c>
      <c r="BW255" s="420">
        <f t="shared" si="101"/>
        <v>6.2399999999999993</v>
      </c>
      <c r="BX255" s="420"/>
      <c r="BY255" s="21" t="str">
        <f t="shared" si="153"/>
        <v>CE1844</v>
      </c>
    </row>
    <row r="256" spans="1:77" ht="15.75" customHeight="1" x14ac:dyDescent="0.2">
      <c r="A256" s="21" t="s">
        <v>976</v>
      </c>
      <c r="B256" s="1" t="s">
        <v>237</v>
      </c>
      <c r="C256" s="1" t="s">
        <v>3</v>
      </c>
      <c r="D256" s="1">
        <v>18</v>
      </c>
      <c r="E256" s="2" t="s">
        <v>5</v>
      </c>
      <c r="F256" s="589" t="s">
        <v>11</v>
      </c>
      <c r="G256" s="1">
        <v>15</v>
      </c>
      <c r="H256" s="648"/>
      <c r="I256" s="449"/>
      <c r="J256" s="452"/>
      <c r="K256" s="324" t="str">
        <f t="shared" si="154"/>
        <v>CE1847</v>
      </c>
      <c r="L256" s="1" t="s">
        <v>1541</v>
      </c>
      <c r="M256" s="1"/>
      <c r="O256" s="113"/>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75">
        <v>106</v>
      </c>
      <c r="BA256" s="576">
        <v>606</v>
      </c>
      <c r="BB256" s="232">
        <f t="shared" si="143"/>
        <v>9090</v>
      </c>
      <c r="BC256" s="232">
        <f t="shared" si="88"/>
        <v>5953.95</v>
      </c>
      <c r="BE256" s="129"/>
      <c r="BF256" s="6">
        <f t="shared" si="144"/>
        <v>0</v>
      </c>
      <c r="BG256" s="129"/>
      <c r="BH256" s="6">
        <f t="shared" si="145"/>
        <v>0</v>
      </c>
      <c r="BI256" s="121"/>
      <c r="BJ256" s="6">
        <f t="shared" si="146"/>
        <v>0</v>
      </c>
      <c r="BK256" s="129"/>
      <c r="BM256" s="359"/>
      <c r="BN256" s="6">
        <f t="shared" si="147"/>
        <v>0</v>
      </c>
      <c r="BO256" s="129"/>
      <c r="BP256" s="6">
        <f t="shared" si="148"/>
        <v>0</v>
      </c>
      <c r="BQ256" s="129"/>
      <c r="BR256" s="6">
        <f t="shared" si="149"/>
        <v>0</v>
      </c>
      <c r="BS256" s="8">
        <v>14</v>
      </c>
      <c r="BT256" s="8">
        <v>12</v>
      </c>
      <c r="BU256" s="415">
        <f t="shared" si="150"/>
        <v>1</v>
      </c>
      <c r="BV256" s="421">
        <f t="shared" si="152"/>
        <v>15</v>
      </c>
      <c r="BW256" s="420">
        <f t="shared" si="101"/>
        <v>15</v>
      </c>
      <c r="BX256" s="420"/>
      <c r="BY256" s="21" t="str">
        <f t="shared" si="153"/>
        <v>CE1847</v>
      </c>
    </row>
    <row r="257" spans="1:77" ht="15.75" customHeight="1" x14ac:dyDescent="0.2">
      <c r="A257" s="249" t="s">
        <v>662</v>
      </c>
      <c r="B257" s="1" t="s">
        <v>238</v>
      </c>
      <c r="C257" s="1" t="s">
        <v>3</v>
      </c>
      <c r="D257" s="1">
        <v>18</v>
      </c>
      <c r="E257" s="2" t="s">
        <v>5</v>
      </c>
      <c r="F257" s="589" t="s">
        <v>11</v>
      </c>
      <c r="G257" s="1">
        <v>35</v>
      </c>
      <c r="H257" s="648"/>
      <c r="I257" s="449"/>
      <c r="J257" s="452"/>
      <c r="K257" s="443" t="str">
        <f t="shared" si="154"/>
        <v>CEG1844</v>
      </c>
      <c r="L257" s="1" t="s">
        <v>1047</v>
      </c>
      <c r="M257" s="1" t="s">
        <v>1232</v>
      </c>
      <c r="N257" s="338" t="s">
        <v>1258</v>
      </c>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75">
        <v>106</v>
      </c>
      <c r="BA257" s="576">
        <v>631</v>
      </c>
      <c r="BB257" s="232">
        <f t="shared" si="143"/>
        <v>22085</v>
      </c>
      <c r="BC257" s="232">
        <f t="shared" si="88"/>
        <v>14465.675000000001</v>
      </c>
      <c r="BE257" s="129"/>
      <c r="BF257" s="6">
        <f t="shared" si="144"/>
        <v>0</v>
      </c>
      <c r="BG257" s="129"/>
      <c r="BH257" s="6">
        <f t="shared" si="145"/>
        <v>0</v>
      </c>
      <c r="BI257" s="121"/>
      <c r="BJ257" s="6">
        <f t="shared" si="146"/>
        <v>0</v>
      </c>
      <c r="BK257" s="129"/>
      <c r="BM257" s="359"/>
      <c r="BN257" s="6">
        <f t="shared" si="147"/>
        <v>0</v>
      </c>
      <c r="BO257" s="129"/>
      <c r="BP257" s="6">
        <f t="shared" si="148"/>
        <v>0</v>
      </c>
      <c r="BQ257" s="129"/>
      <c r="BR257" s="6">
        <f t="shared" si="149"/>
        <v>0</v>
      </c>
      <c r="BS257" s="8">
        <v>9</v>
      </c>
      <c r="BT257" s="8">
        <v>12</v>
      </c>
      <c r="BU257" s="415">
        <f t="shared" si="150"/>
        <v>1</v>
      </c>
      <c r="BV257" s="421">
        <f t="shared" si="152"/>
        <v>35</v>
      </c>
      <c r="BW257" s="420">
        <f t="shared" si="101"/>
        <v>35</v>
      </c>
      <c r="BX257" s="420"/>
      <c r="BY257" s="21" t="str">
        <f t="shared" si="153"/>
        <v>CEG1844</v>
      </c>
    </row>
    <row r="258" spans="1:77" ht="15.75" customHeight="1" x14ac:dyDescent="0.2">
      <c r="A258" s="249" t="s">
        <v>1154</v>
      </c>
      <c r="B258" s="1" t="s">
        <v>238</v>
      </c>
      <c r="C258" s="1" t="s">
        <v>3</v>
      </c>
      <c r="D258" s="1">
        <v>18</v>
      </c>
      <c r="E258" s="2" t="s">
        <v>6</v>
      </c>
      <c r="F258" s="589" t="s">
        <v>11</v>
      </c>
      <c r="G258" s="1">
        <v>0</v>
      </c>
      <c r="H258" s="648"/>
      <c r="I258" s="449"/>
      <c r="J258" s="452"/>
      <c r="K258" s="443" t="str">
        <f t="shared" si="154"/>
        <v>CEG1847</v>
      </c>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75">
        <v>106</v>
      </c>
      <c r="BA258" s="576">
        <v>631</v>
      </c>
      <c r="BB258" s="232">
        <f t="shared" si="143"/>
        <v>0</v>
      </c>
      <c r="BC258" s="232">
        <f t="shared" si="88"/>
        <v>0</v>
      </c>
      <c r="BE258" s="129"/>
      <c r="BF258" s="6">
        <f t="shared" si="144"/>
        <v>0</v>
      </c>
      <c r="BG258" s="129"/>
      <c r="BH258" s="6">
        <f t="shared" si="145"/>
        <v>0</v>
      </c>
      <c r="BI258" s="121">
        <v>20</v>
      </c>
      <c r="BJ258" s="6">
        <f t="shared" si="146"/>
        <v>2120</v>
      </c>
      <c r="BK258" s="129"/>
      <c r="BM258" s="359"/>
      <c r="BN258" s="6">
        <f t="shared" si="147"/>
        <v>0</v>
      </c>
      <c r="BO258" s="129"/>
      <c r="BP258" s="6">
        <f t="shared" si="148"/>
        <v>0</v>
      </c>
      <c r="BQ258" s="129"/>
      <c r="BR258" s="6">
        <f t="shared" si="149"/>
        <v>0</v>
      </c>
      <c r="BS258" s="8">
        <v>24</v>
      </c>
      <c r="BT258" s="8">
        <v>26</v>
      </c>
      <c r="BU258" s="415">
        <f t="shared" si="150"/>
        <v>2.1666666666666665</v>
      </c>
      <c r="BV258" s="421">
        <f t="shared" si="152"/>
        <v>0</v>
      </c>
      <c r="BW258" s="420">
        <f t="shared" si="101"/>
        <v>9.2307692307692317</v>
      </c>
      <c r="BX258" s="420"/>
      <c r="BY258" s="21" t="str">
        <f t="shared" si="153"/>
        <v>CEG1847</v>
      </c>
    </row>
    <row r="259" spans="1:77" ht="15.75" customHeight="1" x14ac:dyDescent="0.2">
      <c r="A259" s="21" t="s">
        <v>1430</v>
      </c>
      <c r="B259" s="1" t="s">
        <v>539</v>
      </c>
      <c r="C259" s="1" t="s">
        <v>3</v>
      </c>
      <c r="D259" s="1">
        <v>18</v>
      </c>
      <c r="E259" s="2" t="s">
        <v>104</v>
      </c>
      <c r="F259" s="589" t="s">
        <v>11</v>
      </c>
      <c r="G259" s="1">
        <v>27</v>
      </c>
      <c r="H259" s="648"/>
      <c r="I259" s="449"/>
      <c r="J259" s="452"/>
      <c r="K259" s="324" t="str">
        <f t="shared" si="154"/>
        <v>CE1840R</v>
      </c>
      <c r="L259" s="1" t="s">
        <v>855</v>
      </c>
      <c r="M259" s="1" t="s">
        <v>1236</v>
      </c>
      <c r="N259" s="709"/>
      <c r="O259" s="113"/>
      <c r="P259" s="113"/>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210">
        <v>107</v>
      </c>
      <c r="BA259" s="582">
        <v>776</v>
      </c>
      <c r="BB259" s="232">
        <f t="shared" si="143"/>
        <v>20952</v>
      </c>
      <c r="BC259" s="232">
        <f t="shared" si="88"/>
        <v>13723.560000000001</v>
      </c>
      <c r="BE259" s="129"/>
      <c r="BF259" s="6">
        <f t="shared" si="144"/>
        <v>0</v>
      </c>
      <c r="BG259" s="129"/>
      <c r="BH259" s="6">
        <f t="shared" si="145"/>
        <v>0</v>
      </c>
      <c r="BI259" s="121"/>
      <c r="BJ259" s="6">
        <f t="shared" si="146"/>
        <v>0</v>
      </c>
      <c r="BK259" s="129"/>
      <c r="BM259" s="359"/>
      <c r="BN259" s="6">
        <f t="shared" si="147"/>
        <v>0</v>
      </c>
      <c r="BO259" s="129"/>
      <c r="BP259" s="6">
        <f t="shared" si="148"/>
        <v>0</v>
      </c>
      <c r="BQ259" s="129"/>
      <c r="BR259" s="6">
        <f t="shared" si="149"/>
        <v>0</v>
      </c>
      <c r="BS259" s="8">
        <v>1</v>
      </c>
      <c r="BT259" s="8">
        <v>1</v>
      </c>
      <c r="BU259" s="415">
        <f t="shared" si="150"/>
        <v>8.3333333333333329E-2</v>
      </c>
      <c r="BV259" s="421">
        <f t="shared" si="152"/>
        <v>324</v>
      </c>
      <c r="BW259" s="420">
        <f t="shared" si="101"/>
        <v>324</v>
      </c>
      <c r="BX259" s="420"/>
      <c r="BY259" s="21" t="str">
        <f t="shared" si="153"/>
        <v>CE1840R</v>
      </c>
    </row>
    <row r="260" spans="1:77" s="7" customFormat="1" ht="15.75" customHeight="1" x14ac:dyDescent="0.2">
      <c r="A260" s="187" t="s">
        <v>514</v>
      </c>
      <c r="B260" s="1" t="s">
        <v>515</v>
      </c>
      <c r="C260" s="1" t="s">
        <v>3</v>
      </c>
      <c r="D260" s="1">
        <v>18</v>
      </c>
      <c r="E260" s="2" t="s">
        <v>104</v>
      </c>
      <c r="F260" s="589" t="s">
        <v>11</v>
      </c>
      <c r="G260" s="1">
        <v>38</v>
      </c>
      <c r="H260" s="648"/>
      <c r="I260" s="449"/>
      <c r="J260" s="452"/>
      <c r="K260" s="444" t="str">
        <f t="shared" si="154"/>
        <v>ZAST70R CE</v>
      </c>
      <c r="L260" s="1" t="s">
        <v>1362</v>
      </c>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75"/>
      <c r="BA260" s="333">
        <v>63.57</v>
      </c>
      <c r="BB260" s="232">
        <f t="shared" si="143"/>
        <v>2415.66</v>
      </c>
      <c r="BC260" s="232">
        <f t="shared" ref="BC260:BC264" si="155">BB260*$BC$5</f>
        <v>1582.2573</v>
      </c>
      <c r="BE260" s="129"/>
      <c r="BF260" s="6">
        <f t="shared" si="144"/>
        <v>0</v>
      </c>
      <c r="BG260" s="129"/>
      <c r="BH260" s="6">
        <f t="shared" si="145"/>
        <v>0</v>
      </c>
      <c r="BI260" s="121"/>
      <c r="BJ260" s="6">
        <f t="shared" si="146"/>
        <v>0</v>
      </c>
      <c r="BK260" s="129"/>
      <c r="BL260" s="6"/>
      <c r="BM260" s="359"/>
      <c r="BN260" s="6">
        <f t="shared" si="147"/>
        <v>0</v>
      </c>
      <c r="BO260" s="129"/>
      <c r="BP260" s="6">
        <f t="shared" si="148"/>
        <v>0</v>
      </c>
      <c r="BQ260" s="129"/>
      <c r="BR260" s="6">
        <f t="shared" si="149"/>
        <v>0</v>
      </c>
      <c r="BS260" s="8"/>
      <c r="BT260" s="8"/>
      <c r="BU260" s="415">
        <f t="shared" si="150"/>
        <v>0</v>
      </c>
      <c r="BV260" s="421">
        <f t="shared" si="152"/>
        <v>0</v>
      </c>
      <c r="BW260" s="420">
        <f t="shared" ref="BW260:BW323" si="156">IF(OR(BT260=0),0,((G260+BI260+BO260+BE260+BG260+BM260+BK260+BQ260-I260)/BU260))</f>
        <v>0</v>
      </c>
      <c r="BX260" s="420"/>
      <c r="BY260" s="187" t="s">
        <v>514</v>
      </c>
    </row>
    <row r="261" spans="1:77" s="7" customFormat="1" ht="15.75" customHeight="1" x14ac:dyDescent="0.2">
      <c r="A261" s="21" t="s">
        <v>210</v>
      </c>
      <c r="B261" s="1" t="s">
        <v>512</v>
      </c>
      <c r="C261" s="1" t="s">
        <v>3</v>
      </c>
      <c r="D261" s="1">
        <v>18</v>
      </c>
      <c r="E261" s="2" t="s">
        <v>104</v>
      </c>
      <c r="F261" s="589" t="s">
        <v>11</v>
      </c>
      <c r="G261" s="1">
        <v>28</v>
      </c>
      <c r="H261" s="648"/>
      <c r="I261" s="449"/>
      <c r="J261" s="452"/>
      <c r="K261" s="324" t="str">
        <f t="shared" si="154"/>
        <v>CE1840L</v>
      </c>
      <c r="L261" s="1" t="s">
        <v>1229</v>
      </c>
      <c r="M261" s="1" t="s">
        <v>1257</v>
      </c>
      <c r="N261" s="1" t="s">
        <v>1259</v>
      </c>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75">
        <v>107</v>
      </c>
      <c r="BA261" s="576">
        <v>776</v>
      </c>
      <c r="BB261" s="232">
        <f t="shared" si="143"/>
        <v>21728</v>
      </c>
      <c r="BC261" s="232">
        <f t="shared" si="155"/>
        <v>14231.84</v>
      </c>
      <c r="BE261" s="129"/>
      <c r="BF261" s="6">
        <f t="shared" si="144"/>
        <v>0</v>
      </c>
      <c r="BG261" s="129"/>
      <c r="BH261" s="6">
        <f t="shared" si="145"/>
        <v>0</v>
      </c>
      <c r="BI261" s="121"/>
      <c r="BJ261" s="6">
        <f t="shared" si="146"/>
        <v>0</v>
      </c>
      <c r="BK261" s="129"/>
      <c r="BL261" s="6"/>
      <c r="BM261" s="359"/>
      <c r="BN261" s="6">
        <f t="shared" si="147"/>
        <v>0</v>
      </c>
      <c r="BO261" s="129"/>
      <c r="BP261" s="6">
        <f t="shared" si="148"/>
        <v>0</v>
      </c>
      <c r="BQ261" s="129"/>
      <c r="BR261" s="6">
        <f t="shared" si="149"/>
        <v>0</v>
      </c>
      <c r="BS261" s="8">
        <v>3</v>
      </c>
      <c r="BT261" s="8">
        <v>2</v>
      </c>
      <c r="BU261" s="415">
        <f t="shared" si="150"/>
        <v>0.16666666666666666</v>
      </c>
      <c r="BV261" s="421">
        <f t="shared" si="152"/>
        <v>168</v>
      </c>
      <c r="BW261" s="420">
        <f t="shared" si="156"/>
        <v>168</v>
      </c>
      <c r="BX261" s="420"/>
      <c r="BY261" s="21" t="str">
        <f>A261</f>
        <v>CE1840L</v>
      </c>
    </row>
    <row r="262" spans="1:77" s="7" customFormat="1" ht="15.75" customHeight="1" x14ac:dyDescent="0.2">
      <c r="A262" s="187" t="s">
        <v>516</v>
      </c>
      <c r="B262" s="49" t="s">
        <v>517</v>
      </c>
      <c r="C262" s="1" t="s">
        <v>3</v>
      </c>
      <c r="D262" s="1">
        <v>18</v>
      </c>
      <c r="E262" s="2" t="s">
        <v>104</v>
      </c>
      <c r="F262" s="589" t="s">
        <v>11</v>
      </c>
      <c r="G262" s="1">
        <v>61</v>
      </c>
      <c r="H262" s="648"/>
      <c r="I262" s="449"/>
      <c r="J262" s="452"/>
      <c r="K262" s="444" t="str">
        <f t="shared" si="154"/>
        <v>ZAST70L CE</v>
      </c>
      <c r="L262" s="1" t="s">
        <v>1362</v>
      </c>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210"/>
      <c r="BA262" s="333">
        <v>63.57</v>
      </c>
      <c r="BB262" s="232">
        <f t="shared" si="143"/>
        <v>3877.77</v>
      </c>
      <c r="BC262" s="232">
        <f t="shared" si="155"/>
        <v>2539.9393500000001</v>
      </c>
      <c r="BE262" s="129"/>
      <c r="BF262" s="6">
        <f t="shared" si="144"/>
        <v>0</v>
      </c>
      <c r="BG262" s="129"/>
      <c r="BH262" s="6">
        <f t="shared" si="145"/>
        <v>0</v>
      </c>
      <c r="BI262" s="121"/>
      <c r="BJ262" s="6">
        <f t="shared" si="146"/>
        <v>0</v>
      </c>
      <c r="BK262" s="129"/>
      <c r="BL262" s="6"/>
      <c r="BM262" s="359"/>
      <c r="BN262" s="6">
        <f t="shared" si="147"/>
        <v>0</v>
      </c>
      <c r="BO262" s="129"/>
      <c r="BP262" s="6">
        <f t="shared" si="148"/>
        <v>0</v>
      </c>
      <c r="BQ262" s="129"/>
      <c r="BR262" s="6">
        <f t="shared" si="149"/>
        <v>0</v>
      </c>
      <c r="BS262" s="8"/>
      <c r="BT262" s="8"/>
      <c r="BU262" s="415">
        <f t="shared" si="150"/>
        <v>0</v>
      </c>
      <c r="BV262" s="421">
        <f t="shared" si="152"/>
        <v>0</v>
      </c>
      <c r="BW262" s="420">
        <f t="shared" si="156"/>
        <v>0</v>
      </c>
      <c r="BX262" s="420"/>
      <c r="BY262" s="187" t="s">
        <v>516</v>
      </c>
    </row>
    <row r="263" spans="1:77" ht="15.75" customHeight="1" x14ac:dyDescent="0.2">
      <c r="A263" s="340" t="s">
        <v>1110</v>
      </c>
      <c r="B263" s="1" t="s">
        <v>1101</v>
      </c>
      <c r="C263" s="1" t="s">
        <v>3</v>
      </c>
      <c r="D263" s="1">
        <v>18</v>
      </c>
      <c r="E263" s="2" t="s">
        <v>4</v>
      </c>
      <c r="F263" s="589" t="s">
        <v>11</v>
      </c>
      <c r="G263" s="1">
        <v>5</v>
      </c>
      <c r="H263" s="648"/>
      <c r="I263" s="449"/>
      <c r="J263" s="452"/>
      <c r="K263" s="52" t="str">
        <f t="shared" si="154"/>
        <v>CE1140EC</v>
      </c>
      <c r="L263" s="1" t="s">
        <v>1198</v>
      </c>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75"/>
      <c r="BA263" s="576">
        <v>606</v>
      </c>
      <c r="BB263" s="232">
        <f t="shared" si="143"/>
        <v>3030</v>
      </c>
      <c r="BC263" s="232">
        <f t="shared" si="155"/>
        <v>1984.65</v>
      </c>
      <c r="BE263" s="129"/>
      <c r="BF263" s="6">
        <f t="shared" si="144"/>
        <v>0</v>
      </c>
      <c r="BG263" s="129"/>
      <c r="BH263" s="6">
        <f t="shared" si="145"/>
        <v>0</v>
      </c>
      <c r="BI263" s="359"/>
      <c r="BJ263" s="6">
        <f t="shared" si="146"/>
        <v>0</v>
      </c>
      <c r="BK263" s="129"/>
      <c r="BM263" s="359"/>
      <c r="BN263" s="6">
        <f t="shared" si="147"/>
        <v>0</v>
      </c>
      <c r="BO263" s="129"/>
      <c r="BP263" s="6">
        <f t="shared" si="148"/>
        <v>0</v>
      </c>
      <c r="BQ263" s="129"/>
      <c r="BR263" s="6">
        <f t="shared" si="149"/>
        <v>0</v>
      </c>
      <c r="BU263" s="415">
        <f t="shared" si="150"/>
        <v>0</v>
      </c>
      <c r="BV263" s="421">
        <f t="shared" si="152"/>
        <v>0</v>
      </c>
      <c r="BW263" s="420">
        <f t="shared" si="156"/>
        <v>0</v>
      </c>
      <c r="BX263" s="420"/>
      <c r="BY263" s="21" t="str">
        <f>A263</f>
        <v>CE1140EC</v>
      </c>
    </row>
    <row r="264" spans="1:77" ht="15.75" customHeight="1" thickBot="1" x14ac:dyDescent="0.25">
      <c r="A264" s="340" t="s">
        <v>1111</v>
      </c>
      <c r="B264" s="1" t="s">
        <v>1101</v>
      </c>
      <c r="C264" s="1" t="s">
        <v>3</v>
      </c>
      <c r="D264" s="1">
        <v>18</v>
      </c>
      <c r="E264" s="2" t="s">
        <v>5</v>
      </c>
      <c r="F264" s="589" t="s">
        <v>11</v>
      </c>
      <c r="G264" s="1">
        <v>8</v>
      </c>
      <c r="H264" s="648"/>
      <c r="I264" s="449"/>
      <c r="J264" s="452"/>
      <c r="K264" s="52" t="str">
        <f t="shared" si="154"/>
        <v>CE1144EC</v>
      </c>
      <c r="L264" s="17" t="s">
        <v>1283</v>
      </c>
      <c r="M264" s="17"/>
      <c r="N264" s="17"/>
      <c r="O264" s="17"/>
      <c r="P264" s="17"/>
      <c r="Q264" s="17"/>
      <c r="R264" s="17"/>
      <c r="S264" s="17"/>
      <c r="T264" s="17"/>
      <c r="U264" s="17"/>
      <c r="V264" s="17"/>
      <c r="W264" s="17"/>
      <c r="X264" s="17"/>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75"/>
      <c r="BA264" s="576">
        <v>606</v>
      </c>
      <c r="BB264" s="232">
        <f t="shared" si="143"/>
        <v>4848</v>
      </c>
      <c r="BC264" s="232">
        <f t="shared" si="155"/>
        <v>3175.44</v>
      </c>
      <c r="BE264" s="129"/>
      <c r="BF264" s="6">
        <f t="shared" si="144"/>
        <v>0</v>
      </c>
      <c r="BG264" s="129"/>
      <c r="BH264" s="6">
        <f t="shared" si="145"/>
        <v>0</v>
      </c>
      <c r="BI264" s="359"/>
      <c r="BJ264" s="6">
        <f t="shared" si="146"/>
        <v>0</v>
      </c>
      <c r="BK264" s="129"/>
      <c r="BM264" s="359"/>
      <c r="BN264" s="6">
        <f t="shared" si="147"/>
        <v>0</v>
      </c>
      <c r="BO264" s="129"/>
      <c r="BP264" s="6">
        <f t="shared" si="148"/>
        <v>0</v>
      </c>
      <c r="BQ264" s="129"/>
      <c r="BR264" s="6">
        <f t="shared" si="149"/>
        <v>0</v>
      </c>
      <c r="BU264" s="415">
        <f t="shared" si="150"/>
        <v>0</v>
      </c>
      <c r="BV264" s="421">
        <f t="shared" si="152"/>
        <v>0</v>
      </c>
      <c r="BW264" s="420">
        <f t="shared" si="156"/>
        <v>0</v>
      </c>
      <c r="BX264" s="420"/>
      <c r="BY264" s="21" t="str">
        <f>A264</f>
        <v>CE1144EC</v>
      </c>
    </row>
    <row r="265" spans="1:77" ht="26.25" customHeight="1" x14ac:dyDescent="0.2">
      <c r="A265" s="80"/>
      <c r="B265" s="81"/>
      <c r="C265" s="81"/>
      <c r="D265" s="81"/>
      <c r="E265" s="82"/>
      <c r="F265" s="401"/>
      <c r="G265" s="81"/>
      <c r="H265" s="655"/>
      <c r="I265" s="401"/>
      <c r="J265" s="401"/>
      <c r="K265" s="81"/>
      <c r="N265" s="9"/>
      <c r="O265" s="9"/>
      <c r="P265" s="9"/>
      <c r="Q265" s="9"/>
      <c r="R265" s="9"/>
      <c r="S265" s="9"/>
      <c r="T265" s="9"/>
      <c r="U265" s="9"/>
      <c r="V265" s="9"/>
      <c r="W265" s="9"/>
      <c r="X265" s="9"/>
      <c r="Y265" s="9"/>
      <c r="Z265" s="9"/>
      <c r="AB265" s="9"/>
      <c r="AC265" s="9"/>
      <c r="AD265" s="9"/>
      <c r="AK265" s="9"/>
      <c r="AL265" s="9"/>
      <c r="AM265" s="9"/>
      <c r="AN265" s="9"/>
      <c r="AO265" s="9"/>
      <c r="AQ265" s="9"/>
      <c r="AR265" s="9"/>
      <c r="AS265" s="9"/>
      <c r="AZ265" s="9"/>
      <c r="BB265" s="232"/>
      <c r="BC265" s="232"/>
      <c r="BE265" s="195"/>
      <c r="BG265" s="195"/>
      <c r="BI265" s="81"/>
      <c r="BK265" s="195"/>
      <c r="BM265" s="81"/>
      <c r="BO265" s="195"/>
      <c r="BQ265" s="195"/>
      <c r="BV265" s="421"/>
      <c r="BW265" s="420">
        <f t="shared" si="156"/>
        <v>0</v>
      </c>
      <c r="BX265" s="420"/>
      <c r="BY265" s="80"/>
    </row>
    <row r="266" spans="1:77" ht="16.5" thickBot="1" x14ac:dyDescent="0.25">
      <c r="A266" s="15" t="s">
        <v>147</v>
      </c>
      <c r="B266" s="55"/>
      <c r="C266" s="3"/>
      <c r="D266" s="3"/>
      <c r="E266" s="16"/>
      <c r="F266" s="402"/>
      <c r="G266" s="3"/>
      <c r="H266" s="656"/>
      <c r="I266" s="402"/>
      <c r="J266" s="402"/>
      <c r="K266" s="55"/>
      <c r="N266" s="9"/>
      <c r="O266" s="9"/>
      <c r="P266" s="9"/>
      <c r="Q266" s="9"/>
      <c r="R266" s="9"/>
      <c r="S266" s="9"/>
      <c r="T266" s="9"/>
      <c r="U266" s="9"/>
      <c r="V266" s="9"/>
      <c r="W266" s="9"/>
      <c r="X266" s="9"/>
      <c r="Y266" s="9"/>
      <c r="Z266" s="9"/>
      <c r="AB266" s="9"/>
      <c r="AC266" s="9"/>
      <c r="AD266" s="9"/>
      <c r="AK266" s="9"/>
      <c r="AL266" s="9"/>
      <c r="AM266" s="9"/>
      <c r="AN266" s="9"/>
      <c r="AO266" s="9"/>
      <c r="AQ266" s="9"/>
      <c r="AR266" s="9"/>
      <c r="AS266" s="9"/>
      <c r="AZ266" s="9"/>
      <c r="BB266" s="232"/>
      <c r="BC266" s="232"/>
      <c r="BE266" s="190"/>
      <c r="BG266" s="190"/>
      <c r="BI266" s="9"/>
      <c r="BK266" s="190"/>
      <c r="BM266" s="9"/>
      <c r="BO266" s="190"/>
      <c r="BQ266" s="190"/>
      <c r="BV266" s="421"/>
      <c r="BW266" s="420">
        <f t="shared" si="156"/>
        <v>0</v>
      </c>
      <c r="BX266" s="420"/>
      <c r="BY266" s="15" t="s">
        <v>147</v>
      </c>
    </row>
    <row r="267" spans="1:77" ht="16.5" customHeight="1" x14ac:dyDescent="0.2">
      <c r="A267" s="23" t="s">
        <v>15</v>
      </c>
      <c r="B267" s="24" t="s">
        <v>237</v>
      </c>
      <c r="C267" s="24" t="s">
        <v>1</v>
      </c>
      <c r="D267" s="24">
        <v>18</v>
      </c>
      <c r="E267" s="25" t="s">
        <v>4</v>
      </c>
      <c r="F267" s="588" t="s">
        <v>16</v>
      </c>
      <c r="G267" s="24">
        <v>0</v>
      </c>
      <c r="H267" s="645"/>
      <c r="I267" s="535"/>
      <c r="J267" s="554"/>
      <c r="K267" s="437" t="str">
        <f>A267</f>
        <v>CU1813</v>
      </c>
      <c r="N267" s="9"/>
      <c r="O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07">
        <v>99</v>
      </c>
      <c r="BA267" s="577">
        <v>579</v>
      </c>
      <c r="BB267" s="232">
        <f>G267*BA267</f>
        <v>0</v>
      </c>
      <c r="BC267" s="232">
        <f>BB267*$BC$5</f>
        <v>0</v>
      </c>
      <c r="BE267" s="128"/>
      <c r="BF267" s="6">
        <f>BE267*AZ267</f>
        <v>0</v>
      </c>
      <c r="BG267" s="128">
        <v>40</v>
      </c>
      <c r="BH267" s="6">
        <f>BG267*AZ267</f>
        <v>3960</v>
      </c>
      <c r="BI267" s="120">
        <v>10</v>
      </c>
      <c r="BJ267" s="6">
        <f>BI267*AZ267</f>
        <v>990</v>
      </c>
      <c r="BK267" s="128"/>
      <c r="BM267" s="120"/>
      <c r="BN267" s="6">
        <f>BM267*AZ267</f>
        <v>0</v>
      </c>
      <c r="BO267" s="128"/>
      <c r="BP267" s="6">
        <f>BO267*AZ267</f>
        <v>0</v>
      </c>
      <c r="BQ267" s="704"/>
      <c r="BR267" s="6">
        <f>BQ267*AZ267</f>
        <v>0</v>
      </c>
      <c r="BS267" s="8">
        <v>82</v>
      </c>
      <c r="BT267" s="8">
        <v>74</v>
      </c>
      <c r="BU267" s="415">
        <f>BT267/12</f>
        <v>6.166666666666667</v>
      </c>
      <c r="BV267" s="421">
        <f>IF(OR(BT267=0),0,((G267-I267)/BU267))</f>
        <v>0</v>
      </c>
      <c r="BW267" s="420">
        <f t="shared" si="156"/>
        <v>8.108108108108107</v>
      </c>
      <c r="BX267" s="420"/>
      <c r="BY267" s="21" t="str">
        <f>A267</f>
        <v>CU1813</v>
      </c>
    </row>
    <row r="268" spans="1:77" s="7" customFormat="1" ht="16.5" customHeight="1" x14ac:dyDescent="0.2">
      <c r="A268" s="21" t="s">
        <v>17</v>
      </c>
      <c r="B268" s="1" t="s">
        <v>237</v>
      </c>
      <c r="C268" s="1" t="s">
        <v>1</v>
      </c>
      <c r="D268" s="1">
        <v>18</v>
      </c>
      <c r="E268" s="2" t="s">
        <v>5</v>
      </c>
      <c r="F268" s="589" t="s">
        <v>16</v>
      </c>
      <c r="G268" s="1">
        <v>0</v>
      </c>
      <c r="H268" s="648"/>
      <c r="I268" s="449"/>
      <c r="J268" s="452"/>
      <c r="K268" s="436" t="str">
        <f>A268</f>
        <v>CU1818</v>
      </c>
      <c r="L268" s="2"/>
      <c r="M268" s="10"/>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75">
        <v>99</v>
      </c>
      <c r="BA268" s="576">
        <v>579</v>
      </c>
      <c r="BB268" s="232">
        <f>G268*BA268</f>
        <v>0</v>
      </c>
      <c r="BC268" s="232">
        <f>BB268*$BC$5</f>
        <v>0</v>
      </c>
      <c r="BE268" s="129">
        <v>5</v>
      </c>
      <c r="BF268" s="6">
        <f>BE268*AZ268</f>
        <v>495</v>
      </c>
      <c r="BG268" s="129">
        <v>20</v>
      </c>
      <c r="BH268" s="6">
        <f>BG268*AZ268</f>
        <v>1980</v>
      </c>
      <c r="BI268" s="121">
        <v>10</v>
      </c>
      <c r="BJ268" s="6">
        <f>BI268*AZ268</f>
        <v>990</v>
      </c>
      <c r="BK268" s="129"/>
      <c r="BL268" s="6"/>
      <c r="BM268" s="121"/>
      <c r="BN268" s="6">
        <f>BM268*AZ268</f>
        <v>0</v>
      </c>
      <c r="BO268" s="129"/>
      <c r="BP268" s="6">
        <f>BO268*AZ268</f>
        <v>0</v>
      </c>
      <c r="BQ268" s="129"/>
      <c r="BR268" s="6">
        <f>BQ268*AZ268</f>
        <v>0</v>
      </c>
      <c r="BS268" s="8">
        <v>41</v>
      </c>
      <c r="BT268" s="8">
        <v>36</v>
      </c>
      <c r="BU268" s="415">
        <f>BT268/12</f>
        <v>3</v>
      </c>
      <c r="BV268" s="421">
        <f>IF(OR(BT268=0),0,((G268-I268)/BU268))</f>
        <v>0</v>
      </c>
      <c r="BW268" s="420">
        <f t="shared" si="156"/>
        <v>11.666666666666666</v>
      </c>
      <c r="BX268" s="420"/>
      <c r="BY268" s="21" t="str">
        <f>A268</f>
        <v>CU1818</v>
      </c>
    </row>
    <row r="269" spans="1:77" s="7" customFormat="1" ht="16.5" customHeight="1" thickBot="1" x14ac:dyDescent="0.25">
      <c r="A269" s="21" t="s">
        <v>660</v>
      </c>
      <c r="B269" s="1" t="s">
        <v>237</v>
      </c>
      <c r="C269" s="1" t="s">
        <v>1</v>
      </c>
      <c r="D269" s="1">
        <v>18</v>
      </c>
      <c r="E269" s="2" t="s">
        <v>6</v>
      </c>
      <c r="F269" s="589" t="s">
        <v>1121</v>
      </c>
      <c r="G269" s="1">
        <v>15</v>
      </c>
      <c r="H269" s="648"/>
      <c r="I269" s="449"/>
      <c r="J269" s="452"/>
      <c r="K269" s="436" t="str">
        <f>A269</f>
        <v>CU1824</v>
      </c>
      <c r="L269" s="1" t="s">
        <v>1327</v>
      </c>
      <c r="M269" s="10" t="s">
        <v>1049</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75">
        <v>99</v>
      </c>
      <c r="BA269" s="576">
        <v>579</v>
      </c>
      <c r="BB269" s="232">
        <f>G269*BA269</f>
        <v>8685</v>
      </c>
      <c r="BC269" s="232">
        <f>BB269*$BC$5</f>
        <v>5688.6750000000002</v>
      </c>
      <c r="BE269" s="129"/>
      <c r="BF269" s="6">
        <f>BE269*AZ269</f>
        <v>0</v>
      </c>
      <c r="BG269" s="129"/>
      <c r="BH269" s="6">
        <f>BG269*AZ269</f>
        <v>0</v>
      </c>
      <c r="BI269" s="121"/>
      <c r="BJ269" s="6">
        <f>BI269*AZ269</f>
        <v>0</v>
      </c>
      <c r="BK269" s="129"/>
      <c r="BL269" s="6"/>
      <c r="BM269" s="121"/>
      <c r="BN269" s="6">
        <f>BM269*AZ269</f>
        <v>0</v>
      </c>
      <c r="BO269" s="129"/>
      <c r="BP269" s="6">
        <f>BO269*AZ269</f>
        <v>0</v>
      </c>
      <c r="BQ269" s="129"/>
      <c r="BR269" s="6">
        <f>BQ269*AZ269</f>
        <v>0</v>
      </c>
      <c r="BS269" s="8">
        <v>10</v>
      </c>
      <c r="BT269" s="8">
        <v>9</v>
      </c>
      <c r="BU269" s="415">
        <f>BT269/12</f>
        <v>0.75</v>
      </c>
      <c r="BV269" s="421">
        <f>IF(OR(BT269=0),0,((G269-I269)/BU269))</f>
        <v>20</v>
      </c>
      <c r="BW269" s="420">
        <f t="shared" si="156"/>
        <v>20</v>
      </c>
      <c r="BX269" s="420"/>
      <c r="BY269" s="21" t="str">
        <f>A269</f>
        <v>CU1824</v>
      </c>
    </row>
    <row r="270" spans="1:77" ht="18" customHeight="1" thickBot="1" x14ac:dyDescent="0.25">
      <c r="A270" s="63"/>
      <c r="B270" s="9"/>
      <c r="C270" s="9"/>
      <c r="D270" s="9"/>
      <c r="E270" s="10"/>
      <c r="F270" s="398"/>
      <c r="G270" s="9"/>
      <c r="H270" s="651"/>
      <c r="I270" s="398"/>
      <c r="J270" s="398"/>
      <c r="K270" s="67"/>
      <c r="N270" s="9"/>
      <c r="O270" s="9"/>
      <c r="P270" s="9"/>
      <c r="Q270" s="9"/>
      <c r="R270" s="9"/>
      <c r="S270" s="9"/>
      <c r="T270" s="9"/>
      <c r="U270" s="9"/>
      <c r="V270" s="9"/>
      <c r="W270" s="9"/>
      <c r="X270" s="9"/>
      <c r="Y270" s="9"/>
      <c r="Z270" s="9"/>
      <c r="AB270" s="9"/>
      <c r="AC270" s="9"/>
      <c r="AD270" s="9"/>
      <c r="AK270" s="9"/>
      <c r="AL270" s="9"/>
      <c r="AM270" s="9"/>
      <c r="AN270" s="9"/>
      <c r="AO270" s="9"/>
      <c r="AQ270" s="9"/>
      <c r="AR270" s="9"/>
      <c r="AS270" s="9"/>
      <c r="AZ270" s="9"/>
      <c r="BA270" s="91"/>
      <c r="BB270" s="232"/>
      <c r="BC270" s="232"/>
      <c r="BE270" s="219"/>
      <c r="BG270" s="219"/>
      <c r="BI270" s="127"/>
      <c r="BK270" s="219"/>
      <c r="BM270" s="127"/>
      <c r="BO270" s="219"/>
      <c r="BQ270" s="219"/>
      <c r="BV270" s="421"/>
      <c r="BW270" s="420">
        <f t="shared" si="156"/>
        <v>0</v>
      </c>
      <c r="BX270" s="420"/>
      <c r="BY270" s="63"/>
    </row>
    <row r="271" spans="1:77" ht="15.75" customHeight="1" thickBot="1" x14ac:dyDescent="0.25">
      <c r="A271" s="21" t="s">
        <v>18</v>
      </c>
      <c r="B271" s="1" t="s">
        <v>237</v>
      </c>
      <c r="C271" s="1" t="s">
        <v>3</v>
      </c>
      <c r="D271" s="1">
        <v>18</v>
      </c>
      <c r="E271" s="2" t="s">
        <v>4</v>
      </c>
      <c r="F271" s="589" t="s">
        <v>16</v>
      </c>
      <c r="G271" s="1">
        <v>51</v>
      </c>
      <c r="H271" s="660"/>
      <c r="I271" s="449"/>
      <c r="J271" s="554"/>
      <c r="K271" s="283" t="str">
        <f t="shared" ref="K271:K282" si="157">A271</f>
        <v>CU1840</v>
      </c>
      <c r="L271" s="9" t="s">
        <v>1543</v>
      </c>
      <c r="M271" s="9" t="s">
        <v>1544</v>
      </c>
      <c r="N271" s="9" t="s">
        <v>1546</v>
      </c>
      <c r="P271" s="9"/>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75">
        <v>106</v>
      </c>
      <c r="BA271" s="576">
        <v>606</v>
      </c>
      <c r="BB271" s="232">
        <f t="shared" ref="BB271:BB282" si="158">G271*BA271</f>
        <v>30906</v>
      </c>
      <c r="BC271" s="232">
        <f t="shared" ref="BC271:BC282" si="159">BB271*$BC$5</f>
        <v>20243.43</v>
      </c>
      <c r="BE271" s="129"/>
      <c r="BF271" s="6">
        <f t="shared" ref="BF271:BF282" si="160">BE271*AZ271</f>
        <v>0</v>
      </c>
      <c r="BG271" s="129"/>
      <c r="BH271" s="6">
        <f t="shared" ref="BH271:BH282" si="161">BG271*AZ271</f>
        <v>0</v>
      </c>
      <c r="BI271" s="121"/>
      <c r="BJ271" s="6">
        <f>BI271*AZ271</f>
        <v>0</v>
      </c>
      <c r="BK271" s="129"/>
      <c r="BM271" s="121"/>
      <c r="BN271" s="6">
        <f t="shared" ref="BN271:BN282" si="162">BM271*AZ271</f>
        <v>0</v>
      </c>
      <c r="BO271" s="129"/>
      <c r="BP271" s="6">
        <f t="shared" ref="BP271:BP282" si="163">BO271*AZ271</f>
        <v>0</v>
      </c>
      <c r="BQ271" s="129"/>
      <c r="BR271" s="6">
        <f t="shared" ref="BR271:BR282" si="164">BQ271*AZ271</f>
        <v>0</v>
      </c>
      <c r="BS271" s="8">
        <v>101</v>
      </c>
      <c r="BT271" s="8">
        <v>101</v>
      </c>
      <c r="BU271" s="415">
        <f t="shared" ref="BU271:BU282" si="165">BT271/12</f>
        <v>8.4166666666666661</v>
      </c>
      <c r="BV271" s="421">
        <f t="shared" ref="BV271:BV279" si="166">IF(OR(BT271=0),0,((G271-I271)/BU271))</f>
        <v>6.0594059405940595</v>
      </c>
      <c r="BW271" s="420">
        <f t="shared" si="156"/>
        <v>6.0594059405940595</v>
      </c>
      <c r="BX271" s="420"/>
      <c r="BY271" s="21" t="str">
        <f>A271</f>
        <v>CU1840</v>
      </c>
    </row>
    <row r="272" spans="1:77" ht="15.75" customHeight="1" x14ac:dyDescent="0.2">
      <c r="A272" s="249" t="s">
        <v>710</v>
      </c>
      <c r="B272" s="1" t="s">
        <v>238</v>
      </c>
      <c r="C272" s="1" t="s">
        <v>3</v>
      </c>
      <c r="D272" s="1">
        <v>18</v>
      </c>
      <c r="E272" s="2" t="s">
        <v>4</v>
      </c>
      <c r="F272" s="589" t="s">
        <v>16</v>
      </c>
      <c r="G272" s="1">
        <v>25</v>
      </c>
      <c r="H272" s="660"/>
      <c r="I272" s="449"/>
      <c r="J272" s="554"/>
      <c r="K272" s="442" t="str">
        <f t="shared" si="157"/>
        <v>CUG1840</v>
      </c>
      <c r="L272" s="1" t="s">
        <v>1323</v>
      </c>
      <c r="M272" s="9" t="s">
        <v>1244</v>
      </c>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75">
        <v>106</v>
      </c>
      <c r="BA272" s="576">
        <v>631</v>
      </c>
      <c r="BB272" s="232">
        <f t="shared" si="158"/>
        <v>15775</v>
      </c>
      <c r="BC272" s="232">
        <f t="shared" si="159"/>
        <v>10332.625</v>
      </c>
      <c r="BE272" s="129"/>
      <c r="BF272" s="6">
        <f t="shared" si="160"/>
        <v>0</v>
      </c>
      <c r="BG272" s="129"/>
      <c r="BH272" s="6">
        <f t="shared" si="161"/>
        <v>0</v>
      </c>
      <c r="BI272" s="121"/>
      <c r="BJ272" s="6">
        <v>0</v>
      </c>
      <c r="BK272" s="129"/>
      <c r="BM272" s="121"/>
      <c r="BN272" s="6">
        <f t="shared" si="162"/>
        <v>0</v>
      </c>
      <c r="BO272" s="129"/>
      <c r="BP272" s="6">
        <f t="shared" si="163"/>
        <v>0</v>
      </c>
      <c r="BQ272" s="129"/>
      <c r="BR272" s="6">
        <f t="shared" si="164"/>
        <v>0</v>
      </c>
      <c r="BS272" s="8">
        <v>50</v>
      </c>
      <c r="BT272" s="8">
        <v>35</v>
      </c>
      <c r="BU272" s="415">
        <f t="shared" si="165"/>
        <v>2.9166666666666665</v>
      </c>
      <c r="BV272" s="421">
        <f t="shared" si="166"/>
        <v>8.5714285714285712</v>
      </c>
      <c r="BW272" s="420">
        <f t="shared" si="156"/>
        <v>8.5714285714285712</v>
      </c>
      <c r="BX272" s="420"/>
      <c r="BY272" s="21" t="str">
        <f>A272</f>
        <v>CUG1840</v>
      </c>
    </row>
    <row r="273" spans="1:77" ht="15.75" customHeight="1" x14ac:dyDescent="0.2">
      <c r="A273" s="21" t="s">
        <v>1431</v>
      </c>
      <c r="B273" s="1" t="s">
        <v>1433</v>
      </c>
      <c r="C273" s="1" t="s">
        <v>3</v>
      </c>
      <c r="D273" s="1">
        <v>18</v>
      </c>
      <c r="E273" s="2" t="s">
        <v>104</v>
      </c>
      <c r="F273" s="589" t="s">
        <v>16</v>
      </c>
      <c r="G273" s="1">
        <v>5</v>
      </c>
      <c r="H273" s="648"/>
      <c r="I273" s="449"/>
      <c r="J273" s="452"/>
      <c r="K273" s="283" t="str">
        <f t="shared" si="157"/>
        <v>CU1840R</v>
      </c>
      <c r="L273" s="1" t="s">
        <v>1179</v>
      </c>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210">
        <v>107</v>
      </c>
      <c r="BA273" s="582">
        <v>776</v>
      </c>
      <c r="BB273" s="232">
        <f t="shared" si="158"/>
        <v>3880</v>
      </c>
      <c r="BC273" s="232">
        <f t="shared" si="159"/>
        <v>2541.4</v>
      </c>
      <c r="BE273" s="129"/>
      <c r="BF273" s="6">
        <f t="shared" si="160"/>
        <v>0</v>
      </c>
      <c r="BG273" s="129"/>
      <c r="BH273" s="6">
        <f t="shared" si="161"/>
        <v>0</v>
      </c>
      <c r="BI273" s="121"/>
      <c r="BJ273" s="6">
        <f t="shared" ref="BJ273:BJ279" si="167">BI273*AZ273</f>
        <v>0</v>
      </c>
      <c r="BK273" s="129"/>
      <c r="BM273" s="121"/>
      <c r="BN273" s="6">
        <f t="shared" si="162"/>
        <v>0</v>
      </c>
      <c r="BO273" s="129"/>
      <c r="BP273" s="6">
        <f t="shared" si="163"/>
        <v>0</v>
      </c>
      <c r="BQ273" s="129"/>
      <c r="BR273" s="6">
        <f t="shared" si="164"/>
        <v>0</v>
      </c>
      <c r="BS273" s="8">
        <v>1</v>
      </c>
      <c r="BU273" s="415">
        <f t="shared" si="165"/>
        <v>0</v>
      </c>
      <c r="BV273" s="421">
        <f t="shared" si="166"/>
        <v>0</v>
      </c>
      <c r="BW273" s="420">
        <f t="shared" si="156"/>
        <v>0</v>
      </c>
      <c r="BX273" s="420"/>
      <c r="BY273" s="21" t="str">
        <f>A273</f>
        <v>CU1840R</v>
      </c>
    </row>
    <row r="274" spans="1:77" ht="15.75" customHeight="1" x14ac:dyDescent="0.2">
      <c r="A274" s="21" t="s">
        <v>1432</v>
      </c>
      <c r="B274" s="1" t="s">
        <v>1434</v>
      </c>
      <c r="C274" s="1" t="s">
        <v>3</v>
      </c>
      <c r="D274" s="1">
        <v>18</v>
      </c>
      <c r="E274" s="2" t="s">
        <v>104</v>
      </c>
      <c r="F274" s="589" t="s">
        <v>16</v>
      </c>
      <c r="G274" s="1">
        <v>5</v>
      </c>
      <c r="H274" s="648"/>
      <c r="I274" s="449"/>
      <c r="J274" s="452"/>
      <c r="K274" s="283" t="str">
        <f t="shared" ref="K274" si="168">A274</f>
        <v>CU1840L</v>
      </c>
      <c r="L274" s="1" t="s">
        <v>1179</v>
      </c>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210">
        <v>107</v>
      </c>
      <c r="BA274" s="582">
        <v>776</v>
      </c>
      <c r="BB274" s="232">
        <f t="shared" ref="BB274" si="169">G274*BA274</f>
        <v>3880</v>
      </c>
      <c r="BC274" s="232">
        <f t="shared" ref="BC274" si="170">BB274*$BC$5</f>
        <v>2541.4</v>
      </c>
      <c r="BE274" s="129"/>
      <c r="BF274" s="6">
        <f t="shared" si="160"/>
        <v>0</v>
      </c>
      <c r="BG274" s="129"/>
      <c r="BH274" s="6">
        <f t="shared" si="161"/>
        <v>0</v>
      </c>
      <c r="BI274" s="121"/>
      <c r="BJ274" s="6">
        <f t="shared" si="167"/>
        <v>0</v>
      </c>
      <c r="BK274" s="129"/>
      <c r="BM274" s="121"/>
      <c r="BN274" s="6">
        <f t="shared" si="162"/>
        <v>0</v>
      </c>
      <c r="BO274" s="129"/>
      <c r="BP274" s="6">
        <f t="shared" si="163"/>
        <v>0</v>
      </c>
      <c r="BQ274" s="129"/>
      <c r="BR274" s="6">
        <f t="shared" si="164"/>
        <v>0</v>
      </c>
      <c r="BU274" s="415">
        <f t="shared" ref="BU274" si="171">BT274/12</f>
        <v>0</v>
      </c>
      <c r="BV274" s="421">
        <f t="shared" si="166"/>
        <v>0</v>
      </c>
      <c r="BW274" s="420">
        <f t="shared" si="156"/>
        <v>0</v>
      </c>
      <c r="BX274" s="420"/>
      <c r="BY274" s="21" t="str">
        <f>A274</f>
        <v>CU1840L</v>
      </c>
    </row>
    <row r="275" spans="1:77" s="7" customFormat="1" ht="15.75" customHeight="1" thickBot="1" x14ac:dyDescent="0.25">
      <c r="A275" s="187" t="s">
        <v>606</v>
      </c>
      <c r="B275" s="1" t="s">
        <v>607</v>
      </c>
      <c r="C275" s="1"/>
      <c r="D275" s="1">
        <v>18</v>
      </c>
      <c r="E275" s="2" t="s">
        <v>104</v>
      </c>
      <c r="F275" s="589" t="s">
        <v>16</v>
      </c>
      <c r="G275" s="1">
        <v>9</v>
      </c>
      <c r="H275" s="648"/>
      <c r="I275" s="449"/>
      <c r="J275" s="452"/>
      <c r="K275" s="286" t="str">
        <f t="shared" si="157"/>
        <v>ZAST70R CU</v>
      </c>
      <c r="L275" s="1" t="s">
        <v>1361</v>
      </c>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75"/>
      <c r="BA275" s="333">
        <v>63.57</v>
      </c>
      <c r="BB275" s="232">
        <f t="shared" si="158"/>
        <v>572.13</v>
      </c>
      <c r="BC275" s="232">
        <f t="shared" si="159"/>
        <v>374.74515000000002</v>
      </c>
      <c r="BE275" s="129"/>
      <c r="BF275" s="6">
        <f t="shared" si="160"/>
        <v>0</v>
      </c>
      <c r="BG275" s="129"/>
      <c r="BH275" s="6">
        <f t="shared" si="161"/>
        <v>0</v>
      </c>
      <c r="BI275" s="121"/>
      <c r="BJ275" s="6">
        <f t="shared" si="167"/>
        <v>0</v>
      </c>
      <c r="BK275" s="129"/>
      <c r="BL275" s="6"/>
      <c r="BM275" s="121"/>
      <c r="BN275" s="6">
        <f t="shared" si="162"/>
        <v>0</v>
      </c>
      <c r="BO275" s="129"/>
      <c r="BP275" s="6">
        <f t="shared" si="163"/>
        <v>0</v>
      </c>
      <c r="BQ275" s="129"/>
      <c r="BR275" s="6">
        <f t="shared" si="164"/>
        <v>0</v>
      </c>
      <c r="BS275" s="8">
        <v>22</v>
      </c>
      <c r="BT275" s="8">
        <v>21</v>
      </c>
      <c r="BU275" s="415">
        <f t="shared" si="165"/>
        <v>1.75</v>
      </c>
      <c r="BV275" s="421">
        <f t="shared" si="166"/>
        <v>5.1428571428571432</v>
      </c>
      <c r="BW275" s="420">
        <f t="shared" si="156"/>
        <v>5.1428571428571432</v>
      </c>
      <c r="BX275" s="420"/>
      <c r="BY275" s="187" t="s">
        <v>606</v>
      </c>
    </row>
    <row r="276" spans="1:77" s="7" customFormat="1" ht="15.75" customHeight="1" thickBot="1" x14ac:dyDescent="0.25">
      <c r="A276" s="187" t="s">
        <v>934</v>
      </c>
      <c r="B276" s="1" t="s">
        <v>935</v>
      </c>
      <c r="C276" s="1"/>
      <c r="D276" s="1">
        <v>18</v>
      </c>
      <c r="E276" s="2" t="s">
        <v>104</v>
      </c>
      <c r="F276" s="589" t="s">
        <v>16</v>
      </c>
      <c r="G276" s="1">
        <v>0</v>
      </c>
      <c r="H276" s="648"/>
      <c r="I276" s="449"/>
      <c r="J276" s="554"/>
      <c r="K276" s="286" t="str">
        <f t="shared" si="157"/>
        <v>ZAST70L CU</v>
      </c>
      <c r="L276" s="1" t="s">
        <v>1361</v>
      </c>
      <c r="M276" s="1"/>
      <c r="N276" s="393"/>
      <c r="O276" s="393"/>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75"/>
      <c r="BA276" s="333">
        <v>63.57</v>
      </c>
      <c r="BB276" s="232">
        <f t="shared" si="158"/>
        <v>0</v>
      </c>
      <c r="BC276" s="232">
        <f t="shared" si="159"/>
        <v>0</v>
      </c>
      <c r="BE276" s="129"/>
      <c r="BF276" s="6">
        <f t="shared" si="160"/>
        <v>0</v>
      </c>
      <c r="BG276" s="129"/>
      <c r="BH276" s="6">
        <f t="shared" si="161"/>
        <v>0</v>
      </c>
      <c r="BI276" s="121"/>
      <c r="BJ276" s="6">
        <f t="shared" si="167"/>
        <v>0</v>
      </c>
      <c r="BK276" s="129"/>
      <c r="BL276" s="6"/>
      <c r="BM276" s="121"/>
      <c r="BN276" s="6">
        <f t="shared" si="162"/>
        <v>0</v>
      </c>
      <c r="BO276" s="129"/>
      <c r="BP276" s="6">
        <f t="shared" si="163"/>
        <v>0</v>
      </c>
      <c r="BQ276" s="129"/>
      <c r="BR276" s="6">
        <f t="shared" si="164"/>
        <v>0</v>
      </c>
      <c r="BS276" s="8">
        <v>8</v>
      </c>
      <c r="BT276" s="8">
        <v>8</v>
      </c>
      <c r="BU276" s="415">
        <f t="shared" si="165"/>
        <v>0.66666666666666663</v>
      </c>
      <c r="BV276" s="421">
        <f t="shared" si="166"/>
        <v>0</v>
      </c>
      <c r="BW276" s="420">
        <f t="shared" si="156"/>
        <v>0</v>
      </c>
      <c r="BX276" s="420"/>
      <c r="BY276" s="187" t="s">
        <v>934</v>
      </c>
    </row>
    <row r="277" spans="1:77" ht="15.75" customHeight="1" x14ac:dyDescent="0.2">
      <c r="A277" s="21" t="s">
        <v>19</v>
      </c>
      <c r="B277" s="1" t="s">
        <v>237</v>
      </c>
      <c r="C277" s="1" t="s">
        <v>3</v>
      </c>
      <c r="D277" s="1">
        <v>18</v>
      </c>
      <c r="E277" s="2" t="s">
        <v>5</v>
      </c>
      <c r="F277" s="589" t="s">
        <v>16</v>
      </c>
      <c r="G277" s="1">
        <v>34</v>
      </c>
      <c r="H277" s="648"/>
      <c r="I277" s="449"/>
      <c r="J277" s="554"/>
      <c r="K277" s="283" t="str">
        <f t="shared" si="157"/>
        <v>CU1844</v>
      </c>
      <c r="L277" s="9" t="s">
        <v>1017</v>
      </c>
      <c r="M277" s="9" t="s">
        <v>1544</v>
      </c>
      <c r="N277" s="9" t="s">
        <v>1546</v>
      </c>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75">
        <v>106</v>
      </c>
      <c r="BA277" s="576">
        <v>606</v>
      </c>
      <c r="BB277" s="232">
        <f t="shared" si="158"/>
        <v>20604</v>
      </c>
      <c r="BC277" s="232">
        <f t="shared" si="159"/>
        <v>13495.62</v>
      </c>
      <c r="BE277" s="129"/>
      <c r="BF277" s="6">
        <f t="shared" si="160"/>
        <v>0</v>
      </c>
      <c r="BG277" s="129"/>
      <c r="BH277" s="6">
        <f t="shared" si="161"/>
        <v>0</v>
      </c>
      <c r="BI277" s="359"/>
      <c r="BJ277" s="6">
        <f t="shared" si="167"/>
        <v>0</v>
      </c>
      <c r="BK277" s="129"/>
      <c r="BM277" s="359"/>
      <c r="BN277" s="6">
        <f t="shared" si="162"/>
        <v>0</v>
      </c>
      <c r="BO277" s="129"/>
      <c r="BP277" s="6">
        <f t="shared" si="163"/>
        <v>0</v>
      </c>
      <c r="BQ277" s="129"/>
      <c r="BR277" s="6">
        <f t="shared" si="164"/>
        <v>0</v>
      </c>
      <c r="BS277" s="8">
        <v>57</v>
      </c>
      <c r="BT277" s="8">
        <v>55</v>
      </c>
      <c r="BU277" s="415">
        <f t="shared" si="165"/>
        <v>4.583333333333333</v>
      </c>
      <c r="BV277" s="421">
        <f t="shared" si="166"/>
        <v>7.4181818181818189</v>
      </c>
      <c r="BW277" s="420">
        <f t="shared" si="156"/>
        <v>7.4181818181818189</v>
      </c>
      <c r="BX277" s="420"/>
      <c r="BY277" s="21" t="str">
        <f t="shared" ref="BY277:BY282" si="172">A277</f>
        <v>CU1844</v>
      </c>
    </row>
    <row r="278" spans="1:77" ht="15.75" customHeight="1" x14ac:dyDescent="0.2">
      <c r="A278" s="249" t="s">
        <v>677</v>
      </c>
      <c r="B278" s="1" t="s">
        <v>238</v>
      </c>
      <c r="C278" s="1" t="s">
        <v>3</v>
      </c>
      <c r="D278" s="1">
        <v>18</v>
      </c>
      <c r="E278" s="2" t="s">
        <v>5</v>
      </c>
      <c r="F278" s="589" t="s">
        <v>16</v>
      </c>
      <c r="G278" s="1">
        <v>0</v>
      </c>
      <c r="H278" s="648"/>
      <c r="I278" s="449"/>
      <c r="J278" s="452"/>
      <c r="K278" s="442" t="str">
        <f t="shared" si="157"/>
        <v>CUG1844</v>
      </c>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75">
        <v>106</v>
      </c>
      <c r="BA278" s="576">
        <v>631</v>
      </c>
      <c r="BB278" s="232">
        <f t="shared" si="158"/>
        <v>0</v>
      </c>
      <c r="BC278" s="232">
        <f t="shared" si="159"/>
        <v>0</v>
      </c>
      <c r="BE278" s="129"/>
      <c r="BF278" s="6">
        <f t="shared" si="160"/>
        <v>0</v>
      </c>
      <c r="BG278" s="129"/>
      <c r="BH278" s="6">
        <f t="shared" si="161"/>
        <v>0</v>
      </c>
      <c r="BI278" s="121"/>
      <c r="BJ278" s="6">
        <f t="shared" si="167"/>
        <v>0</v>
      </c>
      <c r="BK278" s="129"/>
      <c r="BM278" s="121"/>
      <c r="BN278" s="6">
        <f t="shared" si="162"/>
        <v>0</v>
      </c>
      <c r="BO278" s="129"/>
      <c r="BP278" s="6">
        <f t="shared" si="163"/>
        <v>0</v>
      </c>
      <c r="BQ278" s="129"/>
      <c r="BR278" s="6">
        <f t="shared" si="164"/>
        <v>0</v>
      </c>
      <c r="BS278" s="8">
        <v>3</v>
      </c>
      <c r="BT278" s="8">
        <v>3</v>
      </c>
      <c r="BU278" s="415">
        <f t="shared" si="165"/>
        <v>0.25</v>
      </c>
      <c r="BV278" s="421">
        <f t="shared" si="166"/>
        <v>0</v>
      </c>
      <c r="BW278" s="420">
        <f t="shared" si="156"/>
        <v>0</v>
      </c>
      <c r="BX278" s="420"/>
      <c r="BY278" s="21" t="str">
        <f t="shared" si="172"/>
        <v>CUG1844</v>
      </c>
    </row>
    <row r="279" spans="1:77" s="7" customFormat="1" ht="15.75" customHeight="1" x14ac:dyDescent="0.2">
      <c r="A279" s="21" t="s">
        <v>20</v>
      </c>
      <c r="B279" s="1" t="s">
        <v>237</v>
      </c>
      <c r="C279" s="1" t="s">
        <v>3</v>
      </c>
      <c r="D279" s="1">
        <v>18</v>
      </c>
      <c r="E279" s="2" t="s">
        <v>6</v>
      </c>
      <c r="F279" s="589" t="s">
        <v>1121</v>
      </c>
      <c r="G279" s="1">
        <v>16</v>
      </c>
      <c r="H279" s="648"/>
      <c r="I279" s="449"/>
      <c r="J279" s="452"/>
      <c r="K279" s="283" t="str">
        <f t="shared" si="157"/>
        <v>CU1847</v>
      </c>
      <c r="L279" s="10" t="s">
        <v>1528</v>
      </c>
      <c r="M279" s="10" t="s">
        <v>1541</v>
      </c>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75">
        <v>106</v>
      </c>
      <c r="BA279" s="576">
        <v>606</v>
      </c>
      <c r="BB279" s="232">
        <f t="shared" si="158"/>
        <v>9696</v>
      </c>
      <c r="BC279" s="232">
        <f t="shared" si="159"/>
        <v>6350.88</v>
      </c>
      <c r="BE279" s="129"/>
      <c r="BF279" s="6">
        <f t="shared" si="160"/>
        <v>0</v>
      </c>
      <c r="BG279" s="129"/>
      <c r="BH279" s="6">
        <f t="shared" si="161"/>
        <v>0</v>
      </c>
      <c r="BI279" s="359"/>
      <c r="BJ279" s="6">
        <f t="shared" si="167"/>
        <v>0</v>
      </c>
      <c r="BK279" s="129"/>
      <c r="BL279" s="6"/>
      <c r="BM279" s="121"/>
      <c r="BN279" s="6">
        <f t="shared" si="162"/>
        <v>0</v>
      </c>
      <c r="BO279" s="129"/>
      <c r="BP279" s="6">
        <f t="shared" si="163"/>
        <v>0</v>
      </c>
      <c r="BQ279" s="129"/>
      <c r="BR279" s="6">
        <f t="shared" si="164"/>
        <v>0</v>
      </c>
      <c r="BS279" s="8">
        <v>19</v>
      </c>
      <c r="BT279" s="8">
        <v>24</v>
      </c>
      <c r="BU279" s="415">
        <f t="shared" si="165"/>
        <v>2</v>
      </c>
      <c r="BV279" s="421">
        <f t="shared" si="166"/>
        <v>8</v>
      </c>
      <c r="BW279" s="420">
        <f t="shared" si="156"/>
        <v>8</v>
      </c>
      <c r="BX279" s="420"/>
      <c r="BY279" s="21" t="str">
        <f t="shared" si="172"/>
        <v>CU1847</v>
      </c>
    </row>
    <row r="280" spans="1:77" ht="15.75" customHeight="1" thickBot="1" x14ac:dyDescent="0.25">
      <c r="A280" s="249" t="s">
        <v>711</v>
      </c>
      <c r="B280" s="1" t="s">
        <v>238</v>
      </c>
      <c r="C280" s="1" t="s">
        <v>3</v>
      </c>
      <c r="D280" s="1">
        <v>18</v>
      </c>
      <c r="E280" s="2" t="s">
        <v>6</v>
      </c>
      <c r="F280" s="589" t="s">
        <v>1121</v>
      </c>
      <c r="G280" s="1">
        <v>1</v>
      </c>
      <c r="H280" s="660"/>
      <c r="I280" s="641"/>
      <c r="J280" s="452"/>
      <c r="K280" s="442" t="str">
        <f t="shared" si="157"/>
        <v>CUG1847</v>
      </c>
      <c r="L280" s="1" t="s">
        <v>1049</v>
      </c>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75">
        <v>106</v>
      </c>
      <c r="BA280" s="576">
        <v>631</v>
      </c>
      <c r="BB280" s="232">
        <f t="shared" si="158"/>
        <v>631</v>
      </c>
      <c r="BC280" s="232">
        <f t="shared" si="159"/>
        <v>413.30500000000001</v>
      </c>
      <c r="BE280" s="129"/>
      <c r="BF280" s="6">
        <f t="shared" si="160"/>
        <v>0</v>
      </c>
      <c r="BG280" s="129"/>
      <c r="BH280" s="6">
        <f t="shared" si="161"/>
        <v>0</v>
      </c>
      <c r="BI280" s="121">
        <v>10</v>
      </c>
      <c r="BJ280" s="6">
        <v>0</v>
      </c>
      <c r="BK280" s="129"/>
      <c r="BM280" s="121"/>
      <c r="BN280" s="6">
        <f t="shared" si="162"/>
        <v>0</v>
      </c>
      <c r="BO280" s="129"/>
      <c r="BP280" s="6">
        <f t="shared" si="163"/>
        <v>0</v>
      </c>
      <c r="BQ280" s="129"/>
      <c r="BR280" s="6">
        <f t="shared" si="164"/>
        <v>0</v>
      </c>
      <c r="BS280" s="8">
        <v>9</v>
      </c>
      <c r="BT280" s="8">
        <v>9</v>
      </c>
      <c r="BU280" s="415">
        <f t="shared" si="165"/>
        <v>0.75</v>
      </c>
      <c r="BV280" s="421">
        <f>IF(OR(BT280=0),0,((G280-J280)/BU280))</f>
        <v>1.3333333333333333</v>
      </c>
      <c r="BW280" s="420">
        <f t="shared" si="156"/>
        <v>14.666666666666666</v>
      </c>
      <c r="BX280" s="420"/>
      <c r="BY280" s="21" t="str">
        <f t="shared" si="172"/>
        <v>CUG1847</v>
      </c>
    </row>
    <row r="281" spans="1:77" s="7" customFormat="1" ht="15.75" customHeight="1" x14ac:dyDescent="0.2">
      <c r="A281" s="182" t="s">
        <v>658</v>
      </c>
      <c r="B281" s="183" t="s">
        <v>237</v>
      </c>
      <c r="C281" s="183" t="s">
        <v>8</v>
      </c>
      <c r="D281" s="183">
        <v>18</v>
      </c>
      <c r="E281" s="184" t="s">
        <v>4</v>
      </c>
      <c r="F281" s="594" t="s">
        <v>16</v>
      </c>
      <c r="G281" s="183">
        <v>5</v>
      </c>
      <c r="H281" s="658"/>
      <c r="I281" s="449"/>
      <c r="J281" s="554"/>
      <c r="K281" s="445" t="str">
        <f t="shared" si="157"/>
        <v>CU1854</v>
      </c>
      <c r="L281" s="340" t="s">
        <v>1333</v>
      </c>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211">
        <v>106</v>
      </c>
      <c r="BA281" s="583">
        <v>836</v>
      </c>
      <c r="BB281" s="232">
        <f t="shared" si="158"/>
        <v>4180</v>
      </c>
      <c r="BC281" s="232">
        <f t="shared" si="159"/>
        <v>2737.9</v>
      </c>
      <c r="BE281" s="244"/>
      <c r="BF281" s="6">
        <f t="shared" si="160"/>
        <v>0</v>
      </c>
      <c r="BG281" s="244"/>
      <c r="BH281" s="6">
        <f t="shared" si="161"/>
        <v>0</v>
      </c>
      <c r="BI281" s="243"/>
      <c r="BJ281" s="6">
        <f>BI281*AZ281</f>
        <v>0</v>
      </c>
      <c r="BK281" s="244"/>
      <c r="BL281" s="6"/>
      <c r="BM281" s="243"/>
      <c r="BN281" s="6">
        <f t="shared" si="162"/>
        <v>0</v>
      </c>
      <c r="BO281" s="244"/>
      <c r="BP281" s="6">
        <f t="shared" si="163"/>
        <v>0</v>
      </c>
      <c r="BQ281" s="244"/>
      <c r="BR281" s="6">
        <f t="shared" si="164"/>
        <v>0</v>
      </c>
      <c r="BS281" s="8">
        <v>7</v>
      </c>
      <c r="BT281" s="8">
        <v>6</v>
      </c>
      <c r="BU281" s="415">
        <f t="shared" si="165"/>
        <v>0.5</v>
      </c>
      <c r="BV281" s="421">
        <f>IF(OR(BT281=0),0,((G281-I281)/BU281))</f>
        <v>10</v>
      </c>
      <c r="BW281" s="420">
        <f t="shared" si="156"/>
        <v>10</v>
      </c>
      <c r="BX281" s="420"/>
      <c r="BY281" s="21" t="str">
        <f t="shared" si="172"/>
        <v>CU1854</v>
      </c>
    </row>
    <row r="282" spans="1:77" s="7" customFormat="1" ht="15.75" customHeight="1" thickBot="1" x14ac:dyDescent="0.25">
      <c r="A282" s="22" t="s">
        <v>659</v>
      </c>
      <c r="B282" s="17" t="s">
        <v>237</v>
      </c>
      <c r="C282" s="17" t="s">
        <v>8</v>
      </c>
      <c r="D282" s="17">
        <v>18</v>
      </c>
      <c r="E282" s="18" t="s">
        <v>5</v>
      </c>
      <c r="F282" s="591" t="s">
        <v>16</v>
      </c>
      <c r="G282" s="17">
        <v>5</v>
      </c>
      <c r="H282" s="650"/>
      <c r="I282" s="449"/>
      <c r="J282" s="452"/>
      <c r="K282" s="284" t="str">
        <f t="shared" si="157"/>
        <v>CU1855</v>
      </c>
      <c r="L282" s="10" t="s">
        <v>852</v>
      </c>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77">
        <v>106</v>
      </c>
      <c r="BA282" s="583">
        <v>836</v>
      </c>
      <c r="BB282" s="232">
        <f t="shared" si="158"/>
        <v>4180</v>
      </c>
      <c r="BC282" s="232">
        <f t="shared" si="159"/>
        <v>2737.9</v>
      </c>
      <c r="BE282" s="130"/>
      <c r="BF282" s="6">
        <f t="shared" si="160"/>
        <v>0</v>
      </c>
      <c r="BG282" s="130"/>
      <c r="BH282" s="6">
        <f t="shared" si="161"/>
        <v>0</v>
      </c>
      <c r="BI282" s="124"/>
      <c r="BJ282" s="6">
        <f>BI282*AZ282</f>
        <v>0</v>
      </c>
      <c r="BK282" s="130"/>
      <c r="BL282" s="6"/>
      <c r="BM282" s="124"/>
      <c r="BN282" s="6">
        <f t="shared" si="162"/>
        <v>0</v>
      </c>
      <c r="BO282" s="130"/>
      <c r="BP282" s="6">
        <f t="shared" si="163"/>
        <v>0</v>
      </c>
      <c r="BQ282" s="130"/>
      <c r="BR282" s="6">
        <f t="shared" si="164"/>
        <v>0</v>
      </c>
      <c r="BS282" s="8">
        <v>7</v>
      </c>
      <c r="BT282" s="8">
        <v>7</v>
      </c>
      <c r="BU282" s="415">
        <f t="shared" si="165"/>
        <v>0.58333333333333337</v>
      </c>
      <c r="BV282" s="421">
        <f>IF(OR(BT282=0),0,((G282-I282)/BU282))</f>
        <v>8.5714285714285712</v>
      </c>
      <c r="BW282" s="420">
        <f t="shared" si="156"/>
        <v>8.5714285714285712</v>
      </c>
      <c r="BX282" s="420"/>
      <c r="BY282" s="21" t="str">
        <f t="shared" si="172"/>
        <v>CU1855</v>
      </c>
    </row>
    <row r="283" spans="1:77" ht="26.25" customHeight="1" x14ac:dyDescent="0.2">
      <c r="A283" s="80"/>
      <c r="B283" s="81"/>
      <c r="C283" s="81"/>
      <c r="D283" s="81"/>
      <c r="E283" s="82"/>
      <c r="F283" s="401"/>
      <c r="G283" s="81"/>
      <c r="H283" s="655"/>
      <c r="I283" s="401"/>
      <c r="J283" s="401"/>
      <c r="K283" s="81"/>
      <c r="L283" s="81"/>
      <c r="M283" s="81"/>
      <c r="N283" s="81"/>
      <c r="O283" s="81"/>
      <c r="P283" s="81"/>
      <c r="Q283" s="81"/>
      <c r="R283" s="81"/>
      <c r="S283" s="9"/>
      <c r="T283" s="9"/>
      <c r="U283" s="9"/>
      <c r="V283" s="9"/>
      <c r="W283" s="9"/>
      <c r="X283" s="9"/>
      <c r="Y283" s="9"/>
      <c r="Z283" s="9"/>
      <c r="AB283" s="9"/>
      <c r="AC283" s="9"/>
      <c r="AD283" s="9"/>
      <c r="AK283" s="9"/>
      <c r="AL283" s="9"/>
      <c r="AM283" s="9"/>
      <c r="AN283" s="9"/>
      <c r="AO283" s="9"/>
      <c r="AQ283" s="9"/>
      <c r="AR283" s="9"/>
      <c r="AS283" s="9"/>
      <c r="AZ283" s="9"/>
      <c r="BB283" s="232"/>
      <c r="BC283" s="232"/>
      <c r="BE283" s="195"/>
      <c r="BG283" s="195"/>
      <c r="BI283" s="81"/>
      <c r="BK283" s="195"/>
      <c r="BM283" s="81"/>
      <c r="BO283" s="195"/>
      <c r="BQ283" s="195"/>
      <c r="BV283" s="421"/>
      <c r="BW283" s="420">
        <f t="shared" si="156"/>
        <v>0</v>
      </c>
      <c r="BX283" s="420"/>
      <c r="BY283" s="80"/>
    </row>
    <row r="284" spans="1:77" ht="16.5" thickBot="1" x14ac:dyDescent="0.25">
      <c r="A284" s="15" t="s">
        <v>424</v>
      </c>
      <c r="B284" s="3"/>
      <c r="C284" s="3"/>
      <c r="D284" s="3"/>
      <c r="E284" s="16"/>
      <c r="F284" s="402"/>
      <c r="G284" s="3"/>
      <c r="H284" s="656"/>
      <c r="I284" s="402"/>
      <c r="J284" s="402"/>
      <c r="K284" s="9"/>
      <c r="N284" s="9"/>
      <c r="O284" s="9"/>
      <c r="P284" s="9"/>
      <c r="Q284" s="9"/>
      <c r="R284" s="9"/>
      <c r="S284" s="9"/>
      <c r="T284" s="9"/>
      <c r="U284" s="9"/>
      <c r="V284" s="9"/>
      <c r="W284" s="9"/>
      <c r="X284" s="9"/>
      <c r="Y284" s="9"/>
      <c r="Z284" s="9"/>
      <c r="AB284" s="9"/>
      <c r="AC284" s="9"/>
      <c r="AD284" s="9"/>
      <c r="AK284" s="9"/>
      <c r="AL284" s="9"/>
      <c r="AM284" s="9"/>
      <c r="AN284" s="9"/>
      <c r="AO284" s="9"/>
      <c r="AQ284" s="9"/>
      <c r="AR284" s="9"/>
      <c r="AS284" s="9"/>
      <c r="AZ284" s="9"/>
      <c r="BB284" s="232"/>
      <c r="BC284" s="232"/>
      <c r="BE284" s="190"/>
      <c r="BG284" s="190"/>
      <c r="BI284" s="9"/>
      <c r="BK284" s="190"/>
      <c r="BM284" s="9"/>
      <c r="BO284" s="190"/>
      <c r="BQ284" s="190"/>
      <c r="BV284" s="421"/>
      <c r="BW284" s="420">
        <f t="shared" si="156"/>
        <v>0</v>
      </c>
      <c r="BX284" s="420"/>
      <c r="BY284" s="15" t="s">
        <v>424</v>
      </c>
    </row>
    <row r="285" spans="1:77" ht="16.5" customHeight="1" thickBot="1" x14ac:dyDescent="0.25">
      <c r="A285" s="228" t="s">
        <v>637</v>
      </c>
      <c r="B285" s="137" t="s">
        <v>237</v>
      </c>
      <c r="C285" s="137" t="s">
        <v>3</v>
      </c>
      <c r="D285" s="137">
        <v>18</v>
      </c>
      <c r="E285" s="138" t="s">
        <v>4</v>
      </c>
      <c r="F285" s="592" t="s">
        <v>1123</v>
      </c>
      <c r="G285" s="137">
        <v>11</v>
      </c>
      <c r="H285" s="653"/>
      <c r="I285" s="535"/>
      <c r="J285" s="553"/>
      <c r="K285" s="446" t="str">
        <f>A285</f>
        <v>DE1840</v>
      </c>
      <c r="L285" s="137" t="s">
        <v>1181</v>
      </c>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212">
        <v>99</v>
      </c>
      <c r="BA285" s="581">
        <v>606</v>
      </c>
      <c r="BB285" s="232">
        <f>G285*BA285</f>
        <v>6666</v>
      </c>
      <c r="BC285" s="232">
        <f>BB285*$BC$5</f>
        <v>4366.2300000000005</v>
      </c>
      <c r="BD285" s="7"/>
      <c r="BE285" s="246"/>
      <c r="BF285" s="6">
        <f>BE285*AZ285</f>
        <v>0</v>
      </c>
      <c r="BG285" s="246"/>
      <c r="BH285" s="6">
        <f>BG285*AZ285</f>
        <v>0</v>
      </c>
      <c r="BI285" s="220"/>
      <c r="BJ285" s="6">
        <f>BI285*AZ285</f>
        <v>0</v>
      </c>
      <c r="BK285" s="246"/>
      <c r="BM285" s="245"/>
      <c r="BN285" s="6">
        <f>BM285*AZ285</f>
        <v>0</v>
      </c>
      <c r="BO285" s="246"/>
      <c r="BP285" s="6">
        <f>BO285*AZ285</f>
        <v>0</v>
      </c>
      <c r="BQ285" s="246"/>
      <c r="BR285" s="6">
        <f>BQ285*AZ285</f>
        <v>0</v>
      </c>
      <c r="BS285" s="8">
        <v>1</v>
      </c>
      <c r="BT285" s="8">
        <v>1</v>
      </c>
      <c r="BU285" s="415">
        <f>BT285/12</f>
        <v>8.3333333333333329E-2</v>
      </c>
      <c r="BV285" s="421">
        <f>IF(OR(BT285=0),0,((G285-I285)/BU285))</f>
        <v>132</v>
      </c>
      <c r="BW285" s="420">
        <f t="shared" si="156"/>
        <v>132</v>
      </c>
      <c r="BX285" s="420"/>
      <c r="BY285" s="21" t="str">
        <f>A285</f>
        <v>DE1840</v>
      </c>
    </row>
    <row r="286" spans="1:77" ht="16.5" customHeight="1" x14ac:dyDescent="0.2">
      <c r="A286" s="21" t="s">
        <v>670</v>
      </c>
      <c r="B286" s="1" t="s">
        <v>237</v>
      </c>
      <c r="C286" s="1" t="s">
        <v>3</v>
      </c>
      <c r="D286" s="1">
        <v>18</v>
      </c>
      <c r="E286" s="2" t="s">
        <v>5</v>
      </c>
      <c r="F286" s="589" t="s">
        <v>1123</v>
      </c>
      <c r="G286" s="1">
        <v>4</v>
      </c>
      <c r="H286" s="653"/>
      <c r="I286" s="449"/>
      <c r="J286" s="452"/>
      <c r="K286" s="324" t="str">
        <f>A286</f>
        <v>DE1844</v>
      </c>
      <c r="L286" s="694" t="s">
        <v>1282</v>
      </c>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75">
        <v>99</v>
      </c>
      <c r="BA286" s="576">
        <v>606</v>
      </c>
      <c r="BB286" s="232">
        <f>G286*BA286</f>
        <v>2424</v>
      </c>
      <c r="BC286" s="232">
        <f>BB286*$BC$5</f>
        <v>1587.72</v>
      </c>
      <c r="BD286" s="7"/>
      <c r="BE286" s="225"/>
      <c r="BF286" s="6">
        <f>BE286*AZ286</f>
        <v>0</v>
      </c>
      <c r="BG286" s="225"/>
      <c r="BH286" s="6">
        <f>BG286*AZ286</f>
        <v>0</v>
      </c>
      <c r="BI286" s="129"/>
      <c r="BJ286" s="6">
        <f>BI286*AZ286</f>
        <v>0</v>
      </c>
      <c r="BK286" s="225"/>
      <c r="BM286" s="157"/>
      <c r="BN286" s="6">
        <f>BM286*AZ286</f>
        <v>0</v>
      </c>
      <c r="BO286" s="225"/>
      <c r="BP286" s="6">
        <f>BO286*AZ286</f>
        <v>0</v>
      </c>
      <c r="BQ286" s="225"/>
      <c r="BR286" s="6">
        <f>BQ286*AZ286</f>
        <v>0</v>
      </c>
      <c r="BS286" s="8">
        <v>2</v>
      </c>
      <c r="BT286" s="8">
        <v>2</v>
      </c>
      <c r="BU286" s="415">
        <f>BT286/12</f>
        <v>0.16666666666666666</v>
      </c>
      <c r="BV286" s="421">
        <f>IF(OR(BT286=0),0,((G286-I286)/BU286))</f>
        <v>24</v>
      </c>
      <c r="BW286" s="420">
        <f t="shared" si="156"/>
        <v>24</v>
      </c>
      <c r="BX286" s="420"/>
      <c r="BY286" s="21" t="str">
        <f>A286</f>
        <v>DE1844</v>
      </c>
    </row>
    <row r="287" spans="1:77" ht="16.5" customHeight="1" thickBot="1" x14ac:dyDescent="0.25">
      <c r="A287" s="179" t="s">
        <v>425</v>
      </c>
      <c r="B287" s="180" t="s">
        <v>237</v>
      </c>
      <c r="C287" s="180" t="s">
        <v>3</v>
      </c>
      <c r="D287" s="180">
        <v>18</v>
      </c>
      <c r="E287" s="181" t="s">
        <v>6</v>
      </c>
      <c r="F287" s="591" t="s">
        <v>1121</v>
      </c>
      <c r="G287" s="180">
        <v>4</v>
      </c>
      <c r="H287" s="654"/>
      <c r="I287" s="536"/>
      <c r="J287" s="452"/>
      <c r="K287" s="447" t="str">
        <f>A287</f>
        <v>DE1847</v>
      </c>
      <c r="L287" s="9" t="s">
        <v>773</v>
      </c>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209">
        <v>99</v>
      </c>
      <c r="BA287" s="578">
        <v>606</v>
      </c>
      <c r="BB287" s="232">
        <f>G287*BA287</f>
        <v>2424</v>
      </c>
      <c r="BC287" s="232">
        <f>BB287*$BC$5</f>
        <v>1587.72</v>
      </c>
      <c r="BD287" s="7"/>
      <c r="BE287" s="256"/>
      <c r="BF287" s="6">
        <f>BE287*AZ287</f>
        <v>0</v>
      </c>
      <c r="BG287" s="256">
        <v>5</v>
      </c>
      <c r="BH287" s="6">
        <f>BG287*AZ287</f>
        <v>495</v>
      </c>
      <c r="BI287" s="129"/>
      <c r="BJ287" s="6">
        <f>BI287*AZ287</f>
        <v>0</v>
      </c>
      <c r="BK287" s="256"/>
      <c r="BM287" s="255"/>
      <c r="BN287" s="6">
        <f>BM287*AZ287</f>
        <v>0</v>
      </c>
      <c r="BO287" s="256"/>
      <c r="BP287" s="6">
        <f>BO287*AZ287</f>
        <v>0</v>
      </c>
      <c r="BQ287" s="256"/>
      <c r="BR287" s="6">
        <f>BQ287*AZ287</f>
        <v>0</v>
      </c>
      <c r="BU287" s="415">
        <f>BT287/12</f>
        <v>0</v>
      </c>
      <c r="BV287" s="421">
        <f>IF(OR(BT287=0),0,((G287-I287)/BU287))</f>
        <v>0</v>
      </c>
      <c r="BW287" s="420">
        <f t="shared" si="156"/>
        <v>0</v>
      </c>
      <c r="BX287" s="420"/>
      <c r="BY287" s="21" t="str">
        <f>A287</f>
        <v>DE1847</v>
      </c>
    </row>
    <row r="288" spans="1:77" ht="26.25" customHeight="1" x14ac:dyDescent="0.2">
      <c r="A288" s="80"/>
      <c r="B288" s="81"/>
      <c r="C288" s="81"/>
      <c r="D288" s="81"/>
      <c r="E288" s="82"/>
      <c r="F288" s="398"/>
      <c r="G288" s="81"/>
      <c r="H288" s="655"/>
      <c r="I288" s="398"/>
      <c r="J288" s="398"/>
      <c r="K288" s="92"/>
      <c r="L288" s="81"/>
      <c r="M288" s="81"/>
      <c r="N288" s="81"/>
      <c r="O288" s="81"/>
      <c r="P288" s="81"/>
      <c r="Q288" s="81"/>
      <c r="R288" s="81"/>
      <c r="S288" s="9"/>
      <c r="T288" s="9"/>
      <c r="U288" s="9"/>
      <c r="V288" s="9"/>
      <c r="W288" s="9"/>
      <c r="X288" s="9"/>
      <c r="Y288" s="9"/>
      <c r="Z288" s="9"/>
      <c r="AB288" s="9"/>
      <c r="AC288" s="9"/>
      <c r="AD288" s="9"/>
      <c r="AK288" s="9"/>
      <c r="AL288" s="9"/>
      <c r="AM288" s="9"/>
      <c r="AN288" s="9"/>
      <c r="AO288" s="9"/>
      <c r="AQ288" s="9"/>
      <c r="AR288" s="9"/>
      <c r="AS288" s="9"/>
      <c r="AZ288" s="9"/>
      <c r="BB288" s="232"/>
      <c r="BC288" s="232"/>
      <c r="BE288" s="195"/>
      <c r="BG288" s="195"/>
      <c r="BI288" s="81"/>
      <c r="BK288" s="195"/>
      <c r="BM288" s="81"/>
      <c r="BO288" s="195"/>
      <c r="BQ288" s="195"/>
      <c r="BV288" s="421"/>
      <c r="BW288" s="420">
        <f t="shared" si="156"/>
        <v>0</v>
      </c>
      <c r="BX288" s="420"/>
      <c r="BY288" s="80"/>
    </row>
    <row r="289" spans="1:77" ht="16.5" thickBot="1" x14ac:dyDescent="0.25">
      <c r="A289" s="15" t="s">
        <v>150</v>
      </c>
      <c r="B289" s="3"/>
      <c r="C289" s="3"/>
      <c r="D289" s="3"/>
      <c r="E289" s="16"/>
      <c r="F289" s="402"/>
      <c r="G289" s="3"/>
      <c r="H289" s="656"/>
      <c r="I289" s="402"/>
      <c r="J289" s="402"/>
      <c r="K289" s="55"/>
      <c r="N289" s="9"/>
      <c r="O289" s="9"/>
      <c r="P289" s="9"/>
      <c r="Q289" s="9"/>
      <c r="R289" s="9"/>
      <c r="S289" s="9"/>
      <c r="T289" s="9"/>
      <c r="U289" s="9"/>
      <c r="V289" s="9"/>
      <c r="W289" s="9"/>
      <c r="X289" s="9"/>
      <c r="Y289" s="9"/>
      <c r="Z289" s="9"/>
      <c r="AB289" s="9"/>
      <c r="AC289" s="9"/>
      <c r="AD289" s="9"/>
      <c r="AK289" s="9"/>
      <c r="AL289" s="9"/>
      <c r="AM289" s="9"/>
      <c r="AN289" s="9"/>
      <c r="AO289" s="9"/>
      <c r="AQ289" s="9"/>
      <c r="AR289" s="9"/>
      <c r="AS289" s="9"/>
      <c r="AZ289" s="9"/>
      <c r="BB289" s="232"/>
      <c r="BC289" s="232"/>
      <c r="BE289" s="190"/>
      <c r="BG289" s="190"/>
      <c r="BI289" s="9"/>
      <c r="BK289" s="190"/>
      <c r="BM289" s="9"/>
      <c r="BO289" s="190"/>
      <c r="BQ289" s="190"/>
      <c r="BV289" s="421"/>
      <c r="BW289" s="420">
        <f t="shared" si="156"/>
        <v>0</v>
      </c>
      <c r="BX289" s="420"/>
      <c r="BY289" s="15" t="s">
        <v>150</v>
      </c>
    </row>
    <row r="290" spans="1:77" ht="15.75" customHeight="1" thickBot="1" x14ac:dyDescent="0.25">
      <c r="A290" s="23" t="s">
        <v>513</v>
      </c>
      <c r="B290" s="24" t="s">
        <v>237</v>
      </c>
      <c r="C290" s="24" t="s">
        <v>1</v>
      </c>
      <c r="D290" s="24">
        <v>18</v>
      </c>
      <c r="E290" s="25" t="s">
        <v>4</v>
      </c>
      <c r="F290" s="588" t="s">
        <v>151</v>
      </c>
      <c r="G290" s="24">
        <v>29</v>
      </c>
      <c r="H290" s="648"/>
      <c r="I290" s="535"/>
      <c r="J290" s="553"/>
      <c r="K290" s="364" t="str">
        <f>A290</f>
        <v xml:space="preserve">PIO1813 </v>
      </c>
      <c r="L290" s="24" t="s">
        <v>1055</v>
      </c>
      <c r="M290" s="24" t="s">
        <v>1363</v>
      </c>
      <c r="P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07">
        <v>99</v>
      </c>
      <c r="BA290" s="334">
        <v>579</v>
      </c>
      <c r="BB290" s="232">
        <f>G290*BA290</f>
        <v>16791</v>
      </c>
      <c r="BC290" s="232">
        <f>BB290*$BC$5</f>
        <v>10998.105</v>
      </c>
      <c r="BE290" s="220"/>
      <c r="BF290" s="6">
        <f>BE290*AZ290</f>
        <v>0</v>
      </c>
      <c r="BG290" s="220">
        <v>10</v>
      </c>
      <c r="BH290" s="6">
        <f>BG290*AZ290</f>
        <v>990</v>
      </c>
      <c r="BI290" s="144"/>
      <c r="BJ290" s="6">
        <f>BI290*AZ290</f>
        <v>0</v>
      </c>
      <c r="BK290" s="220"/>
      <c r="BM290" s="144"/>
      <c r="BN290" s="6">
        <f>BM290*AZ290</f>
        <v>0</v>
      </c>
      <c r="BO290" s="220"/>
      <c r="BP290" s="6">
        <f>BO290*AZ290</f>
        <v>0</v>
      </c>
      <c r="BQ290" s="220"/>
      <c r="BR290" s="6">
        <f>BQ290*AZ290</f>
        <v>0</v>
      </c>
      <c r="BS290" s="8">
        <v>52</v>
      </c>
      <c r="BT290" s="8">
        <v>60</v>
      </c>
      <c r="BU290" s="415">
        <f>BT290/12</f>
        <v>5</v>
      </c>
      <c r="BV290" s="421">
        <f>IF(OR(BT290=0),0,((G290-I290)/BU290))</f>
        <v>5.8</v>
      </c>
      <c r="BW290" s="420">
        <f t="shared" si="156"/>
        <v>7.8</v>
      </c>
      <c r="BX290" s="420"/>
      <c r="BY290" s="21" t="str">
        <f>A290</f>
        <v xml:space="preserve">PIO1813 </v>
      </c>
    </row>
    <row r="291" spans="1:77" ht="15.75" customHeight="1" x14ac:dyDescent="0.2">
      <c r="A291" s="21" t="s">
        <v>1435</v>
      </c>
      <c r="B291" s="189" t="s">
        <v>545</v>
      </c>
      <c r="C291" s="1" t="s">
        <v>1</v>
      </c>
      <c r="D291" s="1">
        <v>18</v>
      </c>
      <c r="E291" s="2" t="s">
        <v>449</v>
      </c>
      <c r="F291" s="589" t="s">
        <v>151</v>
      </c>
      <c r="G291" s="1">
        <v>10</v>
      </c>
      <c r="H291" s="648"/>
      <c r="I291" s="449"/>
      <c r="J291" s="452"/>
      <c r="K291" s="324" t="str">
        <f>A291</f>
        <v>PIO1813-DB</v>
      </c>
      <c r="L291" s="1" t="s">
        <v>793</v>
      </c>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75">
        <v>99</v>
      </c>
      <c r="BA291" s="333">
        <v>579</v>
      </c>
      <c r="BB291" s="232">
        <f>G291*BA291</f>
        <v>5790</v>
      </c>
      <c r="BC291" s="232">
        <f>BB291*$BC$5</f>
        <v>3792.4500000000003</v>
      </c>
      <c r="BE291" s="129"/>
      <c r="BF291" s="6">
        <f>BE291*AZ291</f>
        <v>0</v>
      </c>
      <c r="BG291" s="129"/>
      <c r="BH291" s="6">
        <f>BG291*AZ291</f>
        <v>0</v>
      </c>
      <c r="BI291" s="121"/>
      <c r="BJ291" s="6">
        <f>BI291*AZ291</f>
        <v>0</v>
      </c>
      <c r="BK291" s="129"/>
      <c r="BM291" s="121"/>
      <c r="BN291" s="6">
        <f>BM291*AZ291</f>
        <v>0</v>
      </c>
      <c r="BO291" s="129"/>
      <c r="BP291" s="6">
        <f>BO291*AZ291</f>
        <v>0</v>
      </c>
      <c r="BQ291" s="129"/>
      <c r="BR291" s="6">
        <f>BQ291*AZ291</f>
        <v>0</v>
      </c>
      <c r="BU291" s="415">
        <f>BT291/12</f>
        <v>0</v>
      </c>
      <c r="BV291" s="421">
        <f>IF(OR(BT291=0),0,((G291-I291)/BU291))</f>
        <v>0</v>
      </c>
      <c r="BW291" s="420">
        <f t="shared" si="156"/>
        <v>0</v>
      </c>
      <c r="BX291" s="420"/>
      <c r="BY291" s="21" t="str">
        <f>A291</f>
        <v>PIO1813-DB</v>
      </c>
    </row>
    <row r="292" spans="1:77" s="7" customFormat="1" ht="15.75" customHeight="1" thickBot="1" x14ac:dyDescent="0.25">
      <c r="A292" s="21" t="s">
        <v>1183</v>
      </c>
      <c r="B292" s="1" t="s">
        <v>237</v>
      </c>
      <c r="C292" s="1" t="s">
        <v>1</v>
      </c>
      <c r="D292" s="1">
        <v>18</v>
      </c>
      <c r="E292" s="2" t="s">
        <v>5</v>
      </c>
      <c r="F292" s="589" t="s">
        <v>151</v>
      </c>
      <c r="G292" s="1">
        <v>6</v>
      </c>
      <c r="H292" s="648"/>
      <c r="I292" s="449"/>
      <c r="J292" s="553"/>
      <c r="K292" s="324" t="str">
        <f>A292</f>
        <v>PIO1818</v>
      </c>
      <c r="L292" s="10" t="s">
        <v>1315</v>
      </c>
      <c r="N292" s="2"/>
      <c r="O292" s="393"/>
      <c r="P292" s="393"/>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75">
        <v>99</v>
      </c>
      <c r="BA292" s="333">
        <v>579</v>
      </c>
      <c r="BB292" s="232">
        <f>G292*BA292</f>
        <v>3474</v>
      </c>
      <c r="BC292" s="232">
        <f>BB292*$BC$5</f>
        <v>2275.4700000000003</v>
      </c>
      <c r="BE292" s="129"/>
      <c r="BF292" s="6">
        <f>BE292*AZ292</f>
        <v>0</v>
      </c>
      <c r="BG292" s="129">
        <v>20</v>
      </c>
      <c r="BH292" s="6">
        <f>BG292*AZ292</f>
        <v>1980</v>
      </c>
      <c r="BI292" s="121"/>
      <c r="BJ292" s="6">
        <f>BI292*AZ292</f>
        <v>0</v>
      </c>
      <c r="BK292" s="129"/>
      <c r="BL292" s="6"/>
      <c r="BM292" s="121"/>
      <c r="BN292" s="6">
        <f>BM292*AZ292</f>
        <v>0</v>
      </c>
      <c r="BO292" s="129"/>
      <c r="BP292" s="6">
        <f>BO292*AZ292</f>
        <v>0</v>
      </c>
      <c r="BQ292" s="129"/>
      <c r="BR292" s="6">
        <f>BQ292*AZ292</f>
        <v>0</v>
      </c>
      <c r="BS292" s="8">
        <v>18</v>
      </c>
      <c r="BT292" s="8">
        <v>19</v>
      </c>
      <c r="BU292" s="415">
        <f>BT292/12</f>
        <v>1.5833333333333333</v>
      </c>
      <c r="BV292" s="421">
        <f>IF(OR(BT292=0),0,((G292-I292)/BU292))</f>
        <v>3.7894736842105265</v>
      </c>
      <c r="BW292" s="420">
        <f t="shared" si="156"/>
        <v>16.421052631578949</v>
      </c>
      <c r="BX292" s="420"/>
      <c r="BY292" s="21" t="str">
        <f>A292</f>
        <v>PIO1818</v>
      </c>
    </row>
    <row r="293" spans="1:77" ht="15.75" customHeight="1" thickBot="1" x14ac:dyDescent="0.25">
      <c r="A293" s="340" t="s">
        <v>1112</v>
      </c>
      <c r="B293" s="1" t="s">
        <v>1101</v>
      </c>
      <c r="C293" s="1" t="s">
        <v>1</v>
      </c>
      <c r="D293" s="1">
        <v>18</v>
      </c>
      <c r="E293" s="2" t="s">
        <v>4</v>
      </c>
      <c r="F293" s="589" t="s">
        <v>151</v>
      </c>
      <c r="G293" s="1">
        <v>15</v>
      </c>
      <c r="H293" s="648"/>
      <c r="I293" s="449"/>
      <c r="J293" s="553"/>
      <c r="K293" s="52" t="str">
        <f>A293</f>
        <v>PIO1113EC</v>
      </c>
      <c r="L293" s="1" t="s">
        <v>1275</v>
      </c>
      <c r="M293" s="1"/>
      <c r="N293" s="1"/>
      <c r="O293" s="1"/>
      <c r="P293" s="1"/>
      <c r="Q293" s="1"/>
      <c r="R293" s="1"/>
      <c r="S293" s="1"/>
      <c r="T293" s="315"/>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75"/>
      <c r="BA293" s="333">
        <v>579</v>
      </c>
      <c r="BB293" s="232">
        <f>G293*BA293</f>
        <v>8685</v>
      </c>
      <c r="BC293" s="232">
        <f>BB293*$BC$5</f>
        <v>5688.6750000000002</v>
      </c>
      <c r="BE293" s="129"/>
      <c r="BF293" s="6">
        <f>BE293*AZ293</f>
        <v>0</v>
      </c>
      <c r="BG293" s="129"/>
      <c r="BH293" s="6">
        <f>BG293*AZ293</f>
        <v>0</v>
      </c>
      <c r="BI293" s="359"/>
      <c r="BJ293" s="6">
        <f>BI293*AZ293</f>
        <v>0</v>
      </c>
      <c r="BK293" s="129"/>
      <c r="BM293" s="359"/>
      <c r="BN293" s="6">
        <f>BM293*AZ293</f>
        <v>0</v>
      </c>
      <c r="BO293" s="129"/>
      <c r="BP293" s="6">
        <f>BO293*AZ293</f>
        <v>0</v>
      </c>
      <c r="BQ293" s="129"/>
      <c r="BR293" s="6">
        <f>BQ293*AZ293</f>
        <v>0</v>
      </c>
      <c r="BU293" s="415">
        <f>BT293/12</f>
        <v>0</v>
      </c>
      <c r="BV293" s="421">
        <f>IF(OR(BT293=0),0,((G293-I293)/BU293))</f>
        <v>0</v>
      </c>
      <c r="BW293" s="420">
        <f t="shared" si="156"/>
        <v>0</v>
      </c>
      <c r="BX293" s="420"/>
      <c r="BY293" s="21" t="str">
        <f>A293</f>
        <v>PIO1113EC</v>
      </c>
    </row>
    <row r="294" spans="1:77" ht="26.25" customHeight="1" x14ac:dyDescent="0.2">
      <c r="A294" s="63"/>
      <c r="B294" s="9"/>
      <c r="C294" s="9"/>
      <c r="D294" s="9"/>
      <c r="E294" s="10"/>
      <c r="F294" s="398"/>
      <c r="G294" s="9"/>
      <c r="H294" s="651"/>
      <c r="I294" s="398"/>
      <c r="J294" s="398"/>
      <c r="K294" s="81"/>
      <c r="L294" s="6"/>
      <c r="N294" s="183"/>
      <c r="O294" s="9"/>
      <c r="P294" s="9"/>
      <c r="Q294" s="9"/>
      <c r="R294" s="9"/>
      <c r="S294" s="9"/>
      <c r="T294" s="9"/>
      <c r="U294" s="9"/>
      <c r="V294" s="9"/>
      <c r="W294" s="9"/>
      <c r="X294" s="9"/>
      <c r="Y294" s="9"/>
      <c r="Z294" s="9"/>
      <c r="AB294" s="9"/>
      <c r="AC294" s="9"/>
      <c r="AD294" s="9"/>
      <c r="AK294" s="9"/>
      <c r="AL294" s="9"/>
      <c r="AM294" s="9"/>
      <c r="AN294" s="9"/>
      <c r="AO294" s="9"/>
      <c r="AQ294" s="9"/>
      <c r="AR294" s="9"/>
      <c r="AS294" s="9"/>
      <c r="AZ294" s="9"/>
      <c r="BA294" s="337"/>
      <c r="BB294" s="232"/>
      <c r="BC294" s="232"/>
      <c r="BE294" s="219"/>
      <c r="BG294" s="219"/>
      <c r="BI294" s="127"/>
      <c r="BK294" s="219"/>
      <c r="BM294" s="127"/>
      <c r="BO294" s="219"/>
      <c r="BQ294" s="219"/>
      <c r="BV294" s="421"/>
      <c r="BW294" s="420">
        <f t="shared" si="156"/>
        <v>0</v>
      </c>
      <c r="BX294" s="420"/>
      <c r="BY294" s="63"/>
    </row>
    <row r="295" spans="1:77" ht="15.75" customHeight="1" thickBot="1" x14ac:dyDescent="0.25">
      <c r="A295" s="21" t="s">
        <v>153</v>
      </c>
      <c r="B295" s="1" t="s">
        <v>237</v>
      </c>
      <c r="C295" s="1" t="s">
        <v>3</v>
      </c>
      <c r="D295" s="1">
        <v>18</v>
      </c>
      <c r="E295" s="2" t="s">
        <v>4</v>
      </c>
      <c r="F295" s="589" t="s">
        <v>151</v>
      </c>
      <c r="G295" s="1">
        <v>0</v>
      </c>
      <c r="H295" s="648"/>
      <c r="I295" s="449"/>
      <c r="J295" s="553"/>
      <c r="K295" s="324" t="str">
        <f t="shared" ref="K295:K300" si="173">A295</f>
        <v>PIO1840</v>
      </c>
      <c r="L295" s="375"/>
      <c r="N295" s="1"/>
      <c r="O295" s="9"/>
      <c r="S295" s="9"/>
      <c r="T295" s="9"/>
      <c r="U295" s="9"/>
      <c r="X295" s="1"/>
      <c r="Y295" s="1"/>
      <c r="Z295" s="1"/>
      <c r="AA295" s="1"/>
      <c r="AB295" s="1"/>
      <c r="AC295" s="1"/>
      <c r="AD295" s="1"/>
      <c r="AE295" s="1"/>
      <c r="AF295" s="1"/>
      <c r="AG295" s="1"/>
      <c r="AH295" s="1"/>
      <c r="AI295" s="1"/>
      <c r="AJ295" s="1"/>
      <c r="AK295" s="1"/>
      <c r="AL295" s="1"/>
      <c r="AM295" s="1"/>
      <c r="AN295" s="113"/>
      <c r="AO295" s="113"/>
      <c r="AP295" s="1"/>
      <c r="AQ295" s="1"/>
      <c r="AR295" s="113"/>
      <c r="AS295" s="113"/>
      <c r="AT295" s="1"/>
      <c r="AU295" s="1"/>
      <c r="AV295" s="1"/>
      <c r="AW295" s="1"/>
      <c r="AX295" s="1"/>
      <c r="AY295" s="1"/>
      <c r="AZ295" s="75">
        <v>106</v>
      </c>
      <c r="BA295" s="333">
        <v>606</v>
      </c>
      <c r="BB295" s="232">
        <f t="shared" ref="BB295:BB300" si="174">G295*BA295</f>
        <v>0</v>
      </c>
      <c r="BC295" s="232">
        <f t="shared" ref="BC295:BC300" si="175">BB295*$BC$5</f>
        <v>0</v>
      </c>
      <c r="BE295" s="129">
        <v>30</v>
      </c>
      <c r="BF295" s="6">
        <f t="shared" ref="BF295:BF300" si="176">BE295*AZ295</f>
        <v>3180</v>
      </c>
      <c r="BG295" s="129"/>
      <c r="BH295" s="6">
        <f t="shared" ref="BH295:BH301" si="177">BG295*AZ295</f>
        <v>0</v>
      </c>
      <c r="BI295" s="359"/>
      <c r="BJ295" s="6">
        <f t="shared" ref="BJ295:BJ301" si="178">BI295*AZ295</f>
        <v>0</v>
      </c>
      <c r="BK295" s="129"/>
      <c r="BM295" s="121"/>
      <c r="BN295" s="6">
        <f t="shared" ref="BN295:BN300" si="179">BM295*AZ295</f>
        <v>0</v>
      </c>
      <c r="BO295" s="129"/>
      <c r="BP295" s="6">
        <f t="shared" ref="BP295:BP300" si="180">BO295*AZ295</f>
        <v>0</v>
      </c>
      <c r="BQ295" s="698"/>
      <c r="BR295" s="6">
        <f t="shared" ref="BR295:BR301" si="181">BQ295*AZ295</f>
        <v>0</v>
      </c>
      <c r="BS295" s="8">
        <v>142</v>
      </c>
      <c r="BT295" s="8">
        <v>128</v>
      </c>
      <c r="BU295" s="415">
        <f t="shared" ref="BU295:BU300" si="182">BT295/12</f>
        <v>10.666666666666666</v>
      </c>
      <c r="BV295" s="421">
        <f t="shared" ref="BV295:BV300" si="183">IF(OR(BT295=0),0,((G295-I295)/BU295))</f>
        <v>0</v>
      </c>
      <c r="BW295" s="420">
        <f t="shared" si="156"/>
        <v>2.8125</v>
      </c>
      <c r="BX295" s="420"/>
      <c r="BY295" s="21" t="str">
        <f t="shared" ref="BY295:BY300" si="184">A295</f>
        <v>PIO1840</v>
      </c>
    </row>
    <row r="296" spans="1:77" ht="15.75" customHeight="1" thickBot="1" x14ac:dyDescent="0.25">
      <c r="A296" s="21" t="s">
        <v>154</v>
      </c>
      <c r="B296" s="1" t="s">
        <v>237</v>
      </c>
      <c r="C296" s="1" t="s">
        <v>3</v>
      </c>
      <c r="D296" s="1">
        <v>18</v>
      </c>
      <c r="E296" s="2" t="s">
        <v>5</v>
      </c>
      <c r="F296" s="589" t="s">
        <v>151</v>
      </c>
      <c r="G296" s="1">
        <v>16</v>
      </c>
      <c r="H296" s="652"/>
      <c r="I296" s="449"/>
      <c r="J296" s="553"/>
      <c r="K296" s="324" t="str">
        <f t="shared" si="173"/>
        <v>PIO1844</v>
      </c>
      <c r="L296" s="1" t="s">
        <v>1328</v>
      </c>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75">
        <v>106</v>
      </c>
      <c r="BA296" s="333">
        <v>606</v>
      </c>
      <c r="BB296" s="232">
        <f t="shared" si="174"/>
        <v>9696</v>
      </c>
      <c r="BC296" s="232">
        <f t="shared" si="175"/>
        <v>6350.88</v>
      </c>
      <c r="BE296" s="129"/>
      <c r="BF296" s="6">
        <f t="shared" si="176"/>
        <v>0</v>
      </c>
      <c r="BG296" s="129"/>
      <c r="BH296" s="6">
        <f t="shared" si="177"/>
        <v>0</v>
      </c>
      <c r="BI296" s="359"/>
      <c r="BJ296" s="6">
        <f t="shared" si="178"/>
        <v>0</v>
      </c>
      <c r="BK296" s="129"/>
      <c r="BM296" s="121"/>
      <c r="BN296" s="6">
        <f t="shared" si="179"/>
        <v>0</v>
      </c>
      <c r="BO296" s="129"/>
      <c r="BP296" s="6">
        <f t="shared" si="180"/>
        <v>0</v>
      </c>
      <c r="BQ296" s="698"/>
      <c r="BR296" s="6">
        <f t="shared" si="181"/>
        <v>0</v>
      </c>
      <c r="BS296" s="8">
        <v>50</v>
      </c>
      <c r="BT296" s="8">
        <v>33</v>
      </c>
      <c r="BU296" s="415">
        <f t="shared" si="182"/>
        <v>2.75</v>
      </c>
      <c r="BV296" s="421">
        <f t="shared" si="183"/>
        <v>5.8181818181818183</v>
      </c>
      <c r="BW296" s="420">
        <f t="shared" si="156"/>
        <v>5.8181818181818183</v>
      </c>
      <c r="BX296" s="420"/>
      <c r="BY296" s="21" t="str">
        <f t="shared" si="184"/>
        <v>PIO1844</v>
      </c>
    </row>
    <row r="297" spans="1:77" ht="15.75" customHeight="1" thickBot="1" x14ac:dyDescent="0.25">
      <c r="A297" s="22" t="s">
        <v>229</v>
      </c>
      <c r="B297" s="17" t="s">
        <v>237</v>
      </c>
      <c r="C297" s="17" t="s">
        <v>3</v>
      </c>
      <c r="D297" s="17">
        <v>18</v>
      </c>
      <c r="E297" s="18" t="s">
        <v>6</v>
      </c>
      <c r="F297" s="591" t="s">
        <v>1126</v>
      </c>
      <c r="G297" s="17">
        <v>21</v>
      </c>
      <c r="H297" s="650"/>
      <c r="I297" s="536"/>
      <c r="J297" s="553"/>
      <c r="K297" s="324" t="str">
        <f t="shared" si="173"/>
        <v>PIO1847</v>
      </c>
      <c r="L297" s="1" t="s">
        <v>1017</v>
      </c>
      <c r="M297" s="9" t="s">
        <v>1244</v>
      </c>
      <c r="O297" s="9"/>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77">
        <v>106</v>
      </c>
      <c r="BA297" s="335">
        <v>606</v>
      </c>
      <c r="BB297" s="232">
        <f t="shared" si="174"/>
        <v>12726</v>
      </c>
      <c r="BC297" s="232">
        <f t="shared" si="175"/>
        <v>8335.5300000000007</v>
      </c>
      <c r="BE297" s="130"/>
      <c r="BF297" s="6">
        <f t="shared" si="176"/>
        <v>0</v>
      </c>
      <c r="BG297" s="130"/>
      <c r="BH297" s="6">
        <f t="shared" si="177"/>
        <v>0</v>
      </c>
      <c r="BI297" s="362"/>
      <c r="BJ297" s="6">
        <f t="shared" si="178"/>
        <v>0</v>
      </c>
      <c r="BK297" s="130"/>
      <c r="BM297" s="124"/>
      <c r="BN297" s="6">
        <f t="shared" si="179"/>
        <v>0</v>
      </c>
      <c r="BO297" s="130"/>
      <c r="BP297" s="6">
        <f t="shared" si="180"/>
        <v>0</v>
      </c>
      <c r="BQ297" s="130"/>
      <c r="BR297" s="6">
        <f t="shared" si="181"/>
        <v>0</v>
      </c>
      <c r="BS297" s="8">
        <v>29</v>
      </c>
      <c r="BT297" s="8">
        <v>31</v>
      </c>
      <c r="BU297" s="415">
        <f t="shared" si="182"/>
        <v>2.5833333333333335</v>
      </c>
      <c r="BV297" s="421">
        <f t="shared" si="183"/>
        <v>8.129032258064516</v>
      </c>
      <c r="BW297" s="420">
        <f t="shared" si="156"/>
        <v>8.129032258064516</v>
      </c>
      <c r="BX297" s="420"/>
      <c r="BY297" s="21" t="str">
        <f t="shared" si="184"/>
        <v>PIO1847</v>
      </c>
    </row>
    <row r="298" spans="1:77" ht="15.75" customHeight="1" thickBot="1" x14ac:dyDescent="0.25">
      <c r="A298" s="340" t="s">
        <v>1113</v>
      </c>
      <c r="B298" s="1" t="s">
        <v>1101</v>
      </c>
      <c r="C298" s="1" t="s">
        <v>3</v>
      </c>
      <c r="D298" s="1">
        <v>18</v>
      </c>
      <c r="E298" s="2" t="s">
        <v>4</v>
      </c>
      <c r="F298" s="591" t="s">
        <v>151</v>
      </c>
      <c r="G298" s="1">
        <v>10</v>
      </c>
      <c r="H298" s="648"/>
      <c r="I298" s="449"/>
      <c r="J298" s="554"/>
      <c r="K298" s="52" t="str">
        <f t="shared" si="173"/>
        <v>PIO1140EC</v>
      </c>
      <c r="L298" s="1" t="s">
        <v>1359</v>
      </c>
      <c r="M298" s="1"/>
      <c r="N298" s="9"/>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75"/>
      <c r="BA298" s="335">
        <v>606</v>
      </c>
      <c r="BB298" s="232">
        <f t="shared" si="174"/>
        <v>6060</v>
      </c>
      <c r="BC298" s="232">
        <f t="shared" si="175"/>
        <v>3969.3</v>
      </c>
      <c r="BE298" s="129"/>
      <c r="BF298" s="6">
        <f t="shared" si="176"/>
        <v>0</v>
      </c>
      <c r="BG298" s="129"/>
      <c r="BH298" s="6">
        <f t="shared" si="177"/>
        <v>0</v>
      </c>
      <c r="BI298" s="359"/>
      <c r="BJ298" s="6">
        <f t="shared" si="178"/>
        <v>0</v>
      </c>
      <c r="BK298" s="129"/>
      <c r="BM298" s="359"/>
      <c r="BN298" s="6">
        <f t="shared" si="179"/>
        <v>0</v>
      </c>
      <c r="BO298" s="129"/>
      <c r="BP298" s="6">
        <f t="shared" si="180"/>
        <v>0</v>
      </c>
      <c r="BQ298" s="129"/>
      <c r="BR298" s="6">
        <f t="shared" si="181"/>
        <v>0</v>
      </c>
      <c r="BS298" s="8">
        <v>10</v>
      </c>
      <c r="BT298" s="8">
        <v>10</v>
      </c>
      <c r="BU298" s="415">
        <f t="shared" si="182"/>
        <v>0.83333333333333337</v>
      </c>
      <c r="BV298" s="421">
        <f t="shared" si="183"/>
        <v>12</v>
      </c>
      <c r="BW298" s="420">
        <f t="shared" si="156"/>
        <v>12</v>
      </c>
      <c r="BX298" s="420"/>
      <c r="BY298" s="21" t="str">
        <f t="shared" si="184"/>
        <v>PIO1140EC</v>
      </c>
    </row>
    <row r="299" spans="1:77" ht="15.75" customHeight="1" thickBot="1" x14ac:dyDescent="0.25">
      <c r="A299" s="340" t="s">
        <v>1114</v>
      </c>
      <c r="B299" s="1" t="s">
        <v>1101</v>
      </c>
      <c r="C299" s="1" t="s">
        <v>3</v>
      </c>
      <c r="D299" s="1">
        <v>18</v>
      </c>
      <c r="E299" s="2" t="s">
        <v>5</v>
      </c>
      <c r="F299" s="591" t="s">
        <v>151</v>
      </c>
      <c r="G299" s="1">
        <v>12</v>
      </c>
      <c r="H299" s="648"/>
      <c r="I299" s="449"/>
      <c r="J299" s="553"/>
      <c r="K299" s="52" t="str">
        <f t="shared" si="173"/>
        <v>PIO1144EC</v>
      </c>
      <c r="L299" s="1" t="s">
        <v>1255</v>
      </c>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75"/>
      <c r="BA299" s="335">
        <v>606</v>
      </c>
      <c r="BB299" s="232">
        <f t="shared" si="174"/>
        <v>7272</v>
      </c>
      <c r="BC299" s="232">
        <f t="shared" si="175"/>
        <v>4763.16</v>
      </c>
      <c r="BE299" s="129"/>
      <c r="BF299" s="6">
        <f t="shared" si="176"/>
        <v>0</v>
      </c>
      <c r="BG299" s="129"/>
      <c r="BH299" s="6">
        <f t="shared" si="177"/>
        <v>0</v>
      </c>
      <c r="BI299" s="359"/>
      <c r="BJ299" s="6">
        <f t="shared" si="178"/>
        <v>0</v>
      </c>
      <c r="BK299" s="129"/>
      <c r="BM299" s="359"/>
      <c r="BN299" s="6">
        <f t="shared" si="179"/>
        <v>0</v>
      </c>
      <c r="BO299" s="129"/>
      <c r="BP299" s="6">
        <f t="shared" si="180"/>
        <v>0</v>
      </c>
      <c r="BQ299" s="129"/>
      <c r="BR299" s="6">
        <f t="shared" si="181"/>
        <v>0</v>
      </c>
      <c r="BU299" s="415">
        <f t="shared" si="182"/>
        <v>0</v>
      </c>
      <c r="BV299" s="421">
        <f t="shared" si="183"/>
        <v>0</v>
      </c>
      <c r="BW299" s="420">
        <f t="shared" si="156"/>
        <v>0</v>
      </c>
      <c r="BX299" s="420"/>
      <c r="BY299" s="21" t="str">
        <f t="shared" si="184"/>
        <v>PIO1144EC</v>
      </c>
    </row>
    <row r="300" spans="1:77" ht="15.75" customHeight="1" thickBot="1" x14ac:dyDescent="0.25">
      <c r="A300" s="340" t="s">
        <v>1115</v>
      </c>
      <c r="B300" s="1" t="s">
        <v>1101</v>
      </c>
      <c r="C300" s="1" t="s">
        <v>3</v>
      </c>
      <c r="D300" s="1">
        <v>18</v>
      </c>
      <c r="E300" s="2" t="s">
        <v>6</v>
      </c>
      <c r="F300" s="591" t="s">
        <v>1126</v>
      </c>
      <c r="G300" s="1">
        <v>5</v>
      </c>
      <c r="H300" s="648"/>
      <c r="I300" s="449"/>
      <c r="J300" s="452"/>
      <c r="K300" s="52" t="str">
        <f t="shared" si="173"/>
        <v>PIO1147EC</v>
      </c>
      <c r="L300" s="1" t="s">
        <v>1198</v>
      </c>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75"/>
      <c r="BA300" s="335">
        <v>606</v>
      </c>
      <c r="BB300" s="232">
        <f t="shared" si="174"/>
        <v>3030</v>
      </c>
      <c r="BC300" s="232">
        <f t="shared" si="175"/>
        <v>1984.65</v>
      </c>
      <c r="BE300" s="129"/>
      <c r="BF300" s="6">
        <f t="shared" si="176"/>
        <v>0</v>
      </c>
      <c r="BG300" s="129"/>
      <c r="BH300" s="6">
        <f t="shared" si="177"/>
        <v>0</v>
      </c>
      <c r="BI300" s="359"/>
      <c r="BJ300" s="6">
        <f t="shared" si="178"/>
        <v>0</v>
      </c>
      <c r="BK300" s="129"/>
      <c r="BM300" s="359"/>
      <c r="BN300" s="6">
        <f t="shared" si="179"/>
        <v>0</v>
      </c>
      <c r="BO300" s="129"/>
      <c r="BP300" s="6">
        <f t="shared" si="180"/>
        <v>0</v>
      </c>
      <c r="BQ300" s="129"/>
      <c r="BR300" s="6">
        <f t="shared" si="181"/>
        <v>0</v>
      </c>
      <c r="BU300" s="415">
        <f t="shared" si="182"/>
        <v>0</v>
      </c>
      <c r="BV300" s="421">
        <f t="shared" si="183"/>
        <v>0</v>
      </c>
      <c r="BW300" s="420">
        <f t="shared" si="156"/>
        <v>0</v>
      </c>
      <c r="BX300" s="420"/>
      <c r="BY300" s="21" t="str">
        <f t="shared" si="184"/>
        <v>PIO1147EC</v>
      </c>
    </row>
    <row r="301" spans="1:77" s="7" customFormat="1" ht="26.25" customHeight="1" x14ac:dyDescent="0.2">
      <c r="A301" s="81"/>
      <c r="B301" s="81"/>
      <c r="C301" s="81"/>
      <c r="D301" s="81"/>
      <c r="E301" s="82"/>
      <c r="F301" s="401"/>
      <c r="G301" s="81"/>
      <c r="H301" s="655"/>
      <c r="I301" s="401"/>
      <c r="J301" s="401"/>
      <c r="K301" s="81"/>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73"/>
      <c r="BB301" s="232"/>
      <c r="BC301" s="232"/>
      <c r="BE301" s="9"/>
      <c r="BF301" s="9" t="e">
        <f>SUM(BF8:BF300)</f>
        <v>#REF!</v>
      </c>
      <c r="BG301" s="9"/>
      <c r="BH301" s="6">
        <f t="shared" si="177"/>
        <v>0</v>
      </c>
      <c r="BI301" s="9"/>
      <c r="BJ301" s="6">
        <f t="shared" si="178"/>
        <v>0</v>
      </c>
      <c r="BK301" s="9"/>
      <c r="BL301" s="6"/>
      <c r="BM301" s="9"/>
      <c r="BN301" s="9" t="e">
        <f>SUM(BN8:BN300)</f>
        <v>#REF!</v>
      </c>
      <c r="BO301" s="9"/>
      <c r="BP301" s="9">
        <f>SUM(BP8:BP300)</f>
        <v>0</v>
      </c>
      <c r="BQ301" s="9"/>
      <c r="BR301" s="6">
        <f t="shared" si="181"/>
        <v>0</v>
      </c>
      <c r="BS301" s="8"/>
      <c r="BT301" s="8"/>
      <c r="BU301" s="415"/>
      <c r="BV301" s="421"/>
      <c r="BW301" s="420">
        <f t="shared" si="156"/>
        <v>0</v>
      </c>
      <c r="BX301" s="420"/>
      <c r="BY301" s="81"/>
    </row>
    <row r="302" spans="1:77" s="7" customFormat="1" ht="16.5" thickBot="1" x14ac:dyDescent="0.25">
      <c r="A302" s="15" t="s">
        <v>1090</v>
      </c>
      <c r="B302" s="3"/>
      <c r="C302" s="3"/>
      <c r="D302" s="3"/>
      <c r="E302" s="16"/>
      <c r="F302" s="402"/>
      <c r="G302" s="3"/>
      <c r="H302" s="656"/>
      <c r="I302" s="402"/>
      <c r="J302" s="402"/>
      <c r="K302" s="55"/>
      <c r="L302" s="9"/>
      <c r="M302" s="16"/>
      <c r="O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0"/>
      <c r="BA302" s="74"/>
      <c r="BB302" s="232"/>
      <c r="BC302" s="232"/>
      <c r="BE302" s="190"/>
      <c r="BF302" s="6"/>
      <c r="BG302" s="190"/>
      <c r="BH302" s="6"/>
      <c r="BI302" s="9"/>
      <c r="BJ302" s="6"/>
      <c r="BK302" s="190"/>
      <c r="BL302" s="6"/>
      <c r="BM302" s="9"/>
      <c r="BN302" s="6"/>
      <c r="BO302" s="190"/>
      <c r="BP302" s="6"/>
      <c r="BQ302" s="190"/>
      <c r="BR302" s="6"/>
      <c r="BS302" s="8"/>
      <c r="BT302" s="8"/>
      <c r="BU302" s="415"/>
      <c r="BV302" s="421"/>
      <c r="BW302" s="420">
        <f t="shared" si="156"/>
        <v>0</v>
      </c>
      <c r="BX302" s="420"/>
      <c r="BY302" s="15" t="s">
        <v>1090</v>
      </c>
    </row>
    <row r="303" spans="1:77" ht="15.75" customHeight="1" thickBot="1" x14ac:dyDescent="0.25">
      <c r="A303" s="23" t="s">
        <v>1091</v>
      </c>
      <c r="B303" s="24" t="s">
        <v>237</v>
      </c>
      <c r="C303" s="24" t="s">
        <v>1</v>
      </c>
      <c r="D303" s="24">
        <v>18</v>
      </c>
      <c r="E303" s="25" t="s">
        <v>4</v>
      </c>
      <c r="F303" s="595" t="s">
        <v>1127</v>
      </c>
      <c r="G303" s="24">
        <v>5</v>
      </c>
      <c r="H303" s="645"/>
      <c r="I303" s="535"/>
      <c r="J303" s="554"/>
      <c r="K303" s="364" t="str">
        <f>A303</f>
        <v>NREP1813</v>
      </c>
      <c r="L303" s="24" t="s">
        <v>1193</v>
      </c>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07">
        <v>99</v>
      </c>
      <c r="BA303" s="334">
        <v>579</v>
      </c>
      <c r="BB303" s="232">
        <f>G303*BA303</f>
        <v>2895</v>
      </c>
      <c r="BC303" s="232">
        <f>BB303*$BC$5</f>
        <v>1896.2250000000001</v>
      </c>
      <c r="BE303" s="220"/>
      <c r="BG303" s="220"/>
      <c r="BI303" s="144"/>
      <c r="BK303" s="220"/>
      <c r="BM303" s="144"/>
      <c r="BO303" s="220"/>
      <c r="BQ303" s="220"/>
      <c r="BR303" s="6">
        <f>BQ303*AZ303</f>
        <v>0</v>
      </c>
      <c r="BS303" s="8">
        <v>8</v>
      </c>
      <c r="BT303" s="8">
        <v>8</v>
      </c>
      <c r="BU303" s="415">
        <f>BT303/12</f>
        <v>0.66666666666666663</v>
      </c>
      <c r="BV303" s="421">
        <f>IF(OR(BT303=0),0,((G303-I303)/BU303))</f>
        <v>7.5</v>
      </c>
      <c r="BW303" s="420">
        <f t="shared" si="156"/>
        <v>7.5</v>
      </c>
      <c r="BX303" s="420"/>
      <c r="BY303" s="21" t="str">
        <f>A303</f>
        <v>NREP1813</v>
      </c>
    </row>
    <row r="304" spans="1:77" ht="15.75" customHeight="1" thickBot="1" x14ac:dyDescent="0.25">
      <c r="A304" s="21" t="s">
        <v>1092</v>
      </c>
      <c r="B304" s="24" t="s">
        <v>237</v>
      </c>
      <c r="C304" s="1" t="s">
        <v>1</v>
      </c>
      <c r="D304" s="1">
        <v>18</v>
      </c>
      <c r="E304" s="2" t="s">
        <v>5</v>
      </c>
      <c r="F304" s="595" t="s">
        <v>1127</v>
      </c>
      <c r="G304" s="1">
        <v>9</v>
      </c>
      <c r="H304" s="652"/>
      <c r="I304" s="449"/>
      <c r="J304" s="452"/>
      <c r="K304" s="324" t="str">
        <f>A304</f>
        <v>NREP1818</v>
      </c>
      <c r="L304" s="9" t="s">
        <v>1198</v>
      </c>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75">
        <v>99</v>
      </c>
      <c r="BA304" s="333">
        <v>579</v>
      </c>
      <c r="BB304" s="232">
        <f>G304*BA304</f>
        <v>5211</v>
      </c>
      <c r="BC304" s="232">
        <f>BB304*$BC$5</f>
        <v>3413.2049999999999</v>
      </c>
      <c r="BE304" s="129"/>
      <c r="BG304" s="129"/>
      <c r="BI304" s="121"/>
      <c r="BK304" s="129"/>
      <c r="BM304" s="121"/>
      <c r="BO304" s="129"/>
      <c r="BQ304" s="129"/>
      <c r="BR304" s="6">
        <f>BQ304*AZ304</f>
        <v>0</v>
      </c>
      <c r="BS304" s="8">
        <v>6</v>
      </c>
      <c r="BT304" s="8">
        <v>6</v>
      </c>
      <c r="BU304" s="415">
        <f>BT304/12</f>
        <v>0.5</v>
      </c>
      <c r="BV304" s="421">
        <f>IF(OR(BT304=0),0,((G304-I304)/BU304))</f>
        <v>18</v>
      </c>
      <c r="BW304" s="420">
        <f t="shared" si="156"/>
        <v>18</v>
      </c>
      <c r="BX304" s="420"/>
      <c r="BY304" s="21" t="str">
        <f>A304</f>
        <v>NREP1818</v>
      </c>
    </row>
    <row r="305" spans="1:77" s="7" customFormat="1" ht="15.75" customHeight="1" thickBot="1" x14ac:dyDescent="0.25">
      <c r="A305" s="21" t="s">
        <v>1093</v>
      </c>
      <c r="B305" s="1" t="s">
        <v>237</v>
      </c>
      <c r="C305" s="1" t="s">
        <v>1</v>
      </c>
      <c r="D305" s="1">
        <v>18</v>
      </c>
      <c r="E305" s="18" t="s">
        <v>6</v>
      </c>
      <c r="F305" s="595" t="s">
        <v>1128</v>
      </c>
      <c r="G305" s="1">
        <v>4</v>
      </c>
      <c r="H305" s="648"/>
      <c r="I305" s="449"/>
      <c r="J305" s="452"/>
      <c r="K305" s="324" t="str">
        <f>A305</f>
        <v>NREP1824</v>
      </c>
      <c r="L305" s="1" t="s">
        <v>1255</v>
      </c>
      <c r="M305" s="2"/>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75">
        <v>99</v>
      </c>
      <c r="BA305" s="333">
        <v>579</v>
      </c>
      <c r="BB305" s="232">
        <f>G305*BA305</f>
        <v>2316</v>
      </c>
      <c r="BC305" s="232">
        <f>BB305*$BC$5</f>
        <v>1516.98</v>
      </c>
      <c r="BE305" s="129"/>
      <c r="BF305" s="6"/>
      <c r="BG305" s="129"/>
      <c r="BH305" s="6"/>
      <c r="BI305" s="121"/>
      <c r="BJ305" s="6"/>
      <c r="BK305" s="129"/>
      <c r="BL305" s="6"/>
      <c r="BM305" s="121"/>
      <c r="BN305" s="6"/>
      <c r="BO305" s="129"/>
      <c r="BP305" s="6"/>
      <c r="BQ305" s="129"/>
      <c r="BR305" s="6">
        <f>BQ305*AZ305</f>
        <v>0</v>
      </c>
      <c r="BS305" s="8">
        <v>2</v>
      </c>
      <c r="BT305" s="8">
        <v>2</v>
      </c>
      <c r="BU305" s="415">
        <f>BT305/12</f>
        <v>0.16666666666666666</v>
      </c>
      <c r="BV305" s="421">
        <f>IF(OR(BT305=0),0,((G305-I305)/BU305))</f>
        <v>24</v>
      </c>
      <c r="BW305" s="420">
        <f t="shared" si="156"/>
        <v>24</v>
      </c>
      <c r="BX305" s="420"/>
      <c r="BY305" s="21" t="str">
        <f>A305</f>
        <v>NREP1824</v>
      </c>
    </row>
    <row r="306" spans="1:77" ht="26.25" customHeight="1" thickBot="1" x14ac:dyDescent="0.25">
      <c r="A306" s="63"/>
      <c r="B306" s="9"/>
      <c r="C306" s="9"/>
      <c r="D306" s="9"/>
      <c r="E306" s="10"/>
      <c r="F306" s="398"/>
      <c r="G306" s="9"/>
      <c r="H306" s="651"/>
      <c r="I306" s="398"/>
      <c r="J306" s="398"/>
      <c r="K306" s="81"/>
      <c r="N306" s="183"/>
      <c r="O306" s="6"/>
      <c r="P306" s="9"/>
      <c r="Q306" s="9"/>
      <c r="R306" s="9"/>
      <c r="S306" s="9"/>
      <c r="T306" s="9"/>
      <c r="U306" s="9"/>
      <c r="V306" s="9"/>
      <c r="W306" s="9"/>
      <c r="X306" s="9"/>
      <c r="Y306" s="9"/>
      <c r="Z306" s="9"/>
      <c r="AB306" s="9"/>
      <c r="AC306" s="9"/>
      <c r="AD306" s="9"/>
      <c r="AK306" s="9"/>
      <c r="AL306" s="9"/>
      <c r="AM306" s="9"/>
      <c r="AN306" s="9"/>
      <c r="AO306" s="9"/>
      <c r="AQ306" s="9"/>
      <c r="AR306" s="9"/>
      <c r="AS306" s="9"/>
      <c r="AZ306" s="9"/>
      <c r="BA306" s="91"/>
      <c r="BB306" s="232"/>
      <c r="BC306" s="232"/>
      <c r="BE306" s="219"/>
      <c r="BG306" s="219"/>
      <c r="BI306" s="127"/>
      <c r="BK306" s="219"/>
      <c r="BM306" s="127"/>
      <c r="BO306" s="219"/>
      <c r="BQ306" s="219"/>
      <c r="BV306" s="421"/>
      <c r="BW306" s="420">
        <f t="shared" si="156"/>
        <v>0</v>
      </c>
      <c r="BX306" s="420"/>
      <c r="BY306" s="63"/>
    </row>
    <row r="307" spans="1:77" ht="15.75" customHeight="1" thickBot="1" x14ac:dyDescent="0.25">
      <c r="A307" s="23" t="s">
        <v>1094</v>
      </c>
      <c r="B307" s="1" t="s">
        <v>237</v>
      </c>
      <c r="C307" s="1" t="s">
        <v>3</v>
      </c>
      <c r="D307" s="1">
        <v>18</v>
      </c>
      <c r="E307" s="2" t="s">
        <v>4</v>
      </c>
      <c r="F307" s="595" t="s">
        <v>1127</v>
      </c>
      <c r="G307" s="1">
        <v>1</v>
      </c>
      <c r="H307" s="648"/>
      <c r="I307" s="449"/>
      <c r="J307" s="452"/>
      <c r="K307" s="324" t="str">
        <f>A307</f>
        <v>NREP1840</v>
      </c>
      <c r="L307" s="1" t="s">
        <v>1193</v>
      </c>
      <c r="M307" s="1"/>
      <c r="N307" s="1"/>
      <c r="P307" s="1"/>
      <c r="Q307" s="1"/>
      <c r="R307" s="1"/>
      <c r="S307" s="1"/>
      <c r="T307" s="1"/>
      <c r="U307" s="1"/>
      <c r="V307" s="1"/>
      <c r="W307" s="1"/>
      <c r="X307" s="1"/>
      <c r="Y307" s="113"/>
      <c r="Z307" s="113"/>
      <c r="AA307" s="1"/>
      <c r="AB307" s="1"/>
      <c r="AC307" s="113"/>
      <c r="AD307" s="113"/>
      <c r="AE307" s="1"/>
      <c r="AF307" s="1"/>
      <c r="AG307" s="1"/>
      <c r="AH307" s="1"/>
      <c r="AI307" s="1"/>
      <c r="AJ307" s="1"/>
      <c r="AK307" s="1"/>
      <c r="AL307" s="1"/>
      <c r="AM307" s="1"/>
      <c r="AN307" s="113"/>
      <c r="AO307" s="113"/>
      <c r="AP307" s="1"/>
      <c r="AQ307" s="1"/>
      <c r="AR307" s="113"/>
      <c r="AS307" s="113"/>
      <c r="AT307" s="1"/>
      <c r="AU307" s="1"/>
      <c r="AV307" s="1"/>
      <c r="AW307" s="1"/>
      <c r="AX307" s="1"/>
      <c r="AY307" s="1"/>
      <c r="AZ307" s="75">
        <v>106</v>
      </c>
      <c r="BA307" s="333">
        <v>606</v>
      </c>
      <c r="BB307" s="232">
        <f>G307*BA307</f>
        <v>606</v>
      </c>
      <c r="BC307" s="232">
        <f>BB307*$BC$5</f>
        <v>396.93</v>
      </c>
      <c r="BE307" s="129"/>
      <c r="BG307" s="129"/>
      <c r="BI307" s="359"/>
      <c r="BK307" s="129"/>
      <c r="BM307" s="121"/>
      <c r="BO307" s="129"/>
      <c r="BQ307" s="129"/>
      <c r="BR307" s="6">
        <f>BQ307*AZ307</f>
        <v>0</v>
      </c>
      <c r="BS307" s="8">
        <v>2</v>
      </c>
      <c r="BT307" s="8">
        <v>2</v>
      </c>
      <c r="BU307" s="415">
        <f>BT307/12</f>
        <v>0.16666666666666666</v>
      </c>
      <c r="BV307" s="421">
        <f>IF(OR(BT307=0),0,((G307-I307)/BU307))</f>
        <v>6</v>
      </c>
      <c r="BW307" s="420">
        <f t="shared" si="156"/>
        <v>6</v>
      </c>
      <c r="BX307" s="420"/>
      <c r="BY307" s="21" t="str">
        <f>A307</f>
        <v>NREP1840</v>
      </c>
    </row>
    <row r="308" spans="1:77" ht="15.75" customHeight="1" thickBot="1" x14ac:dyDescent="0.25">
      <c r="A308" s="339" t="s">
        <v>1118</v>
      </c>
      <c r="B308" s="1" t="s">
        <v>238</v>
      </c>
      <c r="C308" s="1" t="s">
        <v>3</v>
      </c>
      <c r="D308" s="1">
        <v>18</v>
      </c>
      <c r="E308" s="2" t="s">
        <v>4</v>
      </c>
      <c r="F308" s="595" t="s">
        <v>1127</v>
      </c>
      <c r="G308" s="1">
        <v>7</v>
      </c>
      <c r="H308" s="648"/>
      <c r="I308" s="449"/>
      <c r="J308" s="452"/>
      <c r="K308" s="52" t="str">
        <f>A308</f>
        <v>NREPG1840</v>
      </c>
      <c r="L308" s="1" t="s">
        <v>1216</v>
      </c>
      <c r="M308" s="1"/>
      <c r="N308" s="1"/>
      <c r="O308" s="1"/>
      <c r="P308" s="1"/>
      <c r="Q308" s="1"/>
      <c r="R308" s="1"/>
      <c r="S308" s="1"/>
      <c r="T308" s="1"/>
      <c r="U308" s="1"/>
      <c r="V308" s="1"/>
      <c r="W308" s="1"/>
      <c r="X308" s="1"/>
      <c r="Y308" s="113"/>
      <c r="Z308" s="113"/>
      <c r="AA308" s="1"/>
      <c r="AB308" s="1"/>
      <c r="AC308" s="113"/>
      <c r="AD308" s="113"/>
      <c r="AE308" s="1"/>
      <c r="AF308" s="1"/>
      <c r="AG308" s="1"/>
      <c r="AH308" s="1"/>
      <c r="AI308" s="1"/>
      <c r="AJ308" s="1"/>
      <c r="AK308" s="1"/>
      <c r="AL308" s="1"/>
      <c r="AM308" s="1"/>
      <c r="AN308" s="113"/>
      <c r="AO308" s="113"/>
      <c r="AP308" s="1"/>
      <c r="AQ308" s="1"/>
      <c r="AR308" s="113"/>
      <c r="AS308" s="113"/>
      <c r="AT308" s="1"/>
      <c r="AU308" s="1"/>
      <c r="AV308" s="1"/>
      <c r="AW308" s="1"/>
      <c r="AX308" s="1"/>
      <c r="AY308" s="1"/>
      <c r="AZ308" s="75">
        <v>106</v>
      </c>
      <c r="BA308" s="333">
        <v>606</v>
      </c>
      <c r="BB308" s="232">
        <f>G308*BA308</f>
        <v>4242</v>
      </c>
      <c r="BC308" s="232">
        <f>BB308*$BC$5</f>
        <v>2778.51</v>
      </c>
      <c r="BE308" s="129"/>
      <c r="BG308" s="129"/>
      <c r="BI308" s="359"/>
      <c r="BK308" s="129"/>
      <c r="BM308" s="121"/>
      <c r="BO308" s="129"/>
      <c r="BQ308" s="129"/>
      <c r="BR308" s="6">
        <f>BQ308*AZ308</f>
        <v>0</v>
      </c>
      <c r="BU308" s="415">
        <f>BT308/12</f>
        <v>0</v>
      </c>
      <c r="BV308" s="421">
        <f>IF(OR(BT308=0),0,((G308-I308)/BU308))</f>
        <v>0</v>
      </c>
      <c r="BW308" s="420">
        <f t="shared" si="156"/>
        <v>0</v>
      </c>
      <c r="BX308" s="420"/>
      <c r="BY308" s="21" t="str">
        <f>A308</f>
        <v>NREPG1840</v>
      </c>
    </row>
    <row r="309" spans="1:77" ht="15.75" customHeight="1" thickBot="1" x14ac:dyDescent="0.25">
      <c r="A309" s="21" t="s">
        <v>1095</v>
      </c>
      <c r="B309" s="1" t="s">
        <v>237</v>
      </c>
      <c r="C309" s="1" t="s">
        <v>3</v>
      </c>
      <c r="D309" s="1">
        <v>18</v>
      </c>
      <c r="E309" s="2" t="s">
        <v>5</v>
      </c>
      <c r="F309" s="595" t="s">
        <v>1127</v>
      </c>
      <c r="G309" s="1">
        <v>13</v>
      </c>
      <c r="H309" s="652"/>
      <c r="I309" s="449"/>
      <c r="J309" s="452"/>
      <c r="K309" s="324" t="str">
        <f>A309</f>
        <v>NREP1844</v>
      </c>
      <c r="L309" s="1" t="s">
        <v>1281</v>
      </c>
      <c r="M309" s="1"/>
      <c r="N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75">
        <v>106</v>
      </c>
      <c r="BA309" s="333">
        <v>606</v>
      </c>
      <c r="BB309" s="232">
        <f>G309*BA309</f>
        <v>7878</v>
      </c>
      <c r="BC309" s="232">
        <f>BB309*$BC$5</f>
        <v>5160.09</v>
      </c>
      <c r="BE309" s="129"/>
      <c r="BG309" s="129"/>
      <c r="BI309" s="359"/>
      <c r="BK309" s="129"/>
      <c r="BM309" s="121"/>
      <c r="BO309" s="129"/>
      <c r="BQ309" s="129"/>
      <c r="BR309" s="6">
        <f>BQ309*AZ309</f>
        <v>0</v>
      </c>
      <c r="BS309" s="8">
        <v>4</v>
      </c>
      <c r="BT309" s="8">
        <v>4</v>
      </c>
      <c r="BU309" s="415">
        <f>BT309/12</f>
        <v>0.33333333333333331</v>
      </c>
      <c r="BV309" s="421">
        <f>IF(OR(BT309=0),0,((G309-I309)/BU309))</f>
        <v>39</v>
      </c>
      <c r="BW309" s="420">
        <f t="shared" si="156"/>
        <v>39</v>
      </c>
      <c r="BX309" s="420"/>
      <c r="BY309" s="21" t="str">
        <f>A309</f>
        <v>NREP1844</v>
      </c>
    </row>
    <row r="310" spans="1:77" ht="15.75" customHeight="1" thickBot="1" x14ac:dyDescent="0.25">
      <c r="A310" s="22" t="s">
        <v>1096</v>
      </c>
      <c r="B310" s="17" t="s">
        <v>237</v>
      </c>
      <c r="C310" s="17" t="s">
        <v>3</v>
      </c>
      <c r="D310" s="17">
        <v>18</v>
      </c>
      <c r="E310" s="18" t="s">
        <v>6</v>
      </c>
      <c r="F310" s="595" t="s">
        <v>1128</v>
      </c>
      <c r="G310" s="17">
        <v>10</v>
      </c>
      <c r="H310" s="650"/>
      <c r="I310" s="536"/>
      <c r="J310" s="553"/>
      <c r="K310" s="448" t="str">
        <f>A310</f>
        <v>NREP1847</v>
      </c>
      <c r="L310" s="1" t="s">
        <v>1261</v>
      </c>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77">
        <v>106</v>
      </c>
      <c r="BA310" s="335">
        <v>606</v>
      </c>
      <c r="BB310" s="232">
        <f>G310*BA310</f>
        <v>6060</v>
      </c>
      <c r="BC310" s="232">
        <f>BB310*$BC$5</f>
        <v>3969.3</v>
      </c>
      <c r="BE310" s="130"/>
      <c r="BG310" s="130"/>
      <c r="BI310" s="362"/>
      <c r="BK310" s="130"/>
      <c r="BM310" s="124"/>
      <c r="BO310" s="130"/>
      <c r="BQ310" s="130"/>
      <c r="BR310" s="6">
        <f>BQ310*AZ310</f>
        <v>0</v>
      </c>
      <c r="BU310" s="415">
        <f>BT310/12</f>
        <v>0</v>
      </c>
      <c r="BV310" s="421">
        <f>IF(OR(BT310=0),0,((G310-I310)/BU310))</f>
        <v>0</v>
      </c>
      <c r="BW310" s="420">
        <f t="shared" si="156"/>
        <v>0</v>
      </c>
      <c r="BX310" s="420"/>
      <c r="BY310" s="21" t="str">
        <f>A310</f>
        <v>NREP1847</v>
      </c>
    </row>
    <row r="311" spans="1:77" ht="26.25" customHeight="1" x14ac:dyDescent="0.2">
      <c r="A311" s="37"/>
      <c r="B311" s="9"/>
      <c r="C311" s="9"/>
      <c r="D311" s="9"/>
      <c r="E311" s="10"/>
      <c r="F311" s="398"/>
      <c r="G311" s="9"/>
      <c r="H311" s="277"/>
      <c r="I311" s="398"/>
      <c r="J311" s="398"/>
      <c r="K311" s="81"/>
      <c r="N311" s="9"/>
      <c r="O311" s="9"/>
      <c r="P311" s="9"/>
      <c r="Q311" s="9"/>
      <c r="R311" s="9"/>
      <c r="S311" s="9"/>
      <c r="T311" s="9"/>
      <c r="U311" s="9"/>
      <c r="V311" s="9"/>
      <c r="W311" s="9"/>
      <c r="X311" s="9"/>
      <c r="Y311" s="9"/>
      <c r="Z311" s="9"/>
      <c r="AB311" s="9"/>
      <c r="AC311" s="9"/>
      <c r="AD311" s="9"/>
      <c r="AK311" s="9"/>
      <c r="AL311" s="9"/>
      <c r="AM311" s="9"/>
      <c r="AN311" s="9"/>
      <c r="AO311" s="9"/>
      <c r="AQ311" s="9"/>
      <c r="AR311" s="9"/>
      <c r="AS311" s="9"/>
      <c r="AZ311" s="9"/>
      <c r="BB311" s="232"/>
      <c r="BC311" s="232"/>
      <c r="BE311" s="195"/>
      <c r="BG311" s="195"/>
      <c r="BI311" s="81"/>
      <c r="BK311" s="195"/>
      <c r="BM311" s="81"/>
      <c r="BO311" s="195"/>
      <c r="BQ311" s="195"/>
      <c r="BV311" s="421"/>
      <c r="BW311" s="420">
        <f t="shared" si="156"/>
        <v>0</v>
      </c>
      <c r="BX311" s="420"/>
      <c r="BY311" s="37"/>
    </row>
    <row r="312" spans="1:77" ht="26.25" customHeight="1" thickBot="1" x14ac:dyDescent="0.25">
      <c r="A312" s="565" t="s">
        <v>1089</v>
      </c>
      <c r="B312" s="55"/>
      <c r="C312" s="55"/>
      <c r="D312" s="55"/>
      <c r="E312" s="59"/>
      <c r="F312" s="407"/>
      <c r="G312" s="55"/>
      <c r="H312" s="661"/>
      <c r="I312" s="407"/>
      <c r="J312" s="407"/>
      <c r="K312" s="55"/>
      <c r="L312" s="55"/>
      <c r="N312" s="9"/>
      <c r="O312" s="9"/>
      <c r="P312" s="55"/>
      <c r="Q312" s="55"/>
      <c r="R312" s="55"/>
      <c r="S312" s="9"/>
      <c r="T312" s="9"/>
      <c r="U312" s="9"/>
      <c r="V312" s="9"/>
      <c r="W312" s="9"/>
      <c r="X312" s="9"/>
      <c r="Y312" s="9"/>
      <c r="Z312" s="9"/>
      <c r="AB312" s="9"/>
      <c r="AC312" s="9"/>
      <c r="AD312" s="9"/>
      <c r="AK312" s="9"/>
      <c r="AL312" s="9"/>
      <c r="AM312" s="9"/>
      <c r="AN312" s="9"/>
      <c r="AO312" s="9"/>
      <c r="AQ312" s="9"/>
      <c r="AR312" s="9"/>
      <c r="AS312" s="9"/>
      <c r="AZ312" s="9"/>
      <c r="BB312" s="232"/>
      <c r="BC312" s="232"/>
      <c r="BE312" s="148"/>
      <c r="BG312" s="148"/>
      <c r="BI312" s="9"/>
      <c r="BK312" s="148"/>
      <c r="BM312" s="9"/>
      <c r="BO312" s="148"/>
      <c r="BQ312" s="148"/>
      <c r="BV312" s="421"/>
      <c r="BW312" s="420">
        <f t="shared" si="156"/>
        <v>0</v>
      </c>
      <c r="BX312" s="420"/>
      <c r="BY312" s="37"/>
    </row>
    <row r="313" spans="1:77" ht="16.5" thickBot="1" x14ac:dyDescent="0.25">
      <c r="A313" s="12" t="s">
        <v>1190</v>
      </c>
      <c r="B313" s="13"/>
      <c r="C313" s="13"/>
      <c r="D313" s="13"/>
      <c r="E313" s="14"/>
      <c r="F313" s="408"/>
      <c r="G313" s="13"/>
      <c r="H313" s="662"/>
      <c r="I313" s="408"/>
      <c r="J313" s="408"/>
      <c r="K313" s="13"/>
      <c r="L313" s="81"/>
      <c r="M313" s="380"/>
      <c r="N313" s="3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90"/>
      <c r="BB313" s="232"/>
      <c r="BC313" s="232"/>
      <c r="BE313" s="190"/>
      <c r="BG313" s="190"/>
      <c r="BI313" s="9"/>
      <c r="BK313" s="190"/>
      <c r="BM313" s="9"/>
      <c r="BO313" s="190"/>
      <c r="BQ313" s="190"/>
      <c r="BV313" s="421"/>
      <c r="BW313" s="420">
        <f t="shared" si="156"/>
        <v>0</v>
      </c>
      <c r="BX313" s="420"/>
      <c r="BY313" s="11"/>
    </row>
    <row r="314" spans="1:77" ht="15.75" customHeight="1" thickBot="1" x14ac:dyDescent="0.25">
      <c r="A314" s="259" t="s">
        <v>959</v>
      </c>
      <c r="B314" s="24" t="s">
        <v>31</v>
      </c>
      <c r="C314" s="24" t="s">
        <v>1436</v>
      </c>
      <c r="D314" s="24">
        <v>16</v>
      </c>
      <c r="E314" s="25"/>
      <c r="F314" s="588"/>
      <c r="G314" s="24">
        <v>7</v>
      </c>
      <c r="H314" s="663"/>
      <c r="I314" s="538"/>
      <c r="J314" s="558"/>
      <c r="K314" s="454" t="str">
        <f>A314</f>
        <v>DW2645H</v>
      </c>
      <c r="L314" s="299" t="s">
        <v>770</v>
      </c>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07"/>
      <c r="BA314" s="83">
        <v>55</v>
      </c>
      <c r="BB314" s="382">
        <f>G314*BA314</f>
        <v>385</v>
      </c>
      <c r="BC314" s="382">
        <f>BB314*$BC$5</f>
        <v>252.17500000000001</v>
      </c>
      <c r="BD314" s="383"/>
      <c r="BE314" s="128"/>
      <c r="BF314" s="6">
        <f>BE314*AZ314</f>
        <v>0</v>
      </c>
      <c r="BG314" s="128"/>
      <c r="BH314" s="383">
        <f>BG314*AZ314</f>
        <v>0</v>
      </c>
      <c r="BI314" s="120"/>
      <c r="BJ314" s="383">
        <f>BI314*AZ314</f>
        <v>0</v>
      </c>
      <c r="BK314" s="128"/>
      <c r="BM314" s="120"/>
      <c r="BN314" s="383">
        <f t="shared" ref="BN314:BN323" si="185">BM314*AZ314</f>
        <v>0</v>
      </c>
      <c r="BO314" s="128"/>
      <c r="BP314" s="383">
        <f>BO314*AZ314</f>
        <v>0</v>
      </c>
      <c r="BQ314" s="128"/>
      <c r="BR314" s="104">
        <f>BQ314*AZ314</f>
        <v>0</v>
      </c>
      <c r="BU314" s="415">
        <f>BT314/12</f>
        <v>0</v>
      </c>
      <c r="BV314" s="421">
        <f>IF(OR(BT314=0),0,((G314-I314)/BU314))</f>
        <v>0</v>
      </c>
      <c r="BW314" s="420">
        <f t="shared" si="156"/>
        <v>0</v>
      </c>
      <c r="BX314" s="420"/>
      <c r="BY314" s="21" t="str">
        <f>A314</f>
        <v>DW2645H</v>
      </c>
    </row>
    <row r="315" spans="1:77" ht="15.75" customHeight="1" thickBot="1" x14ac:dyDescent="0.25">
      <c r="A315" s="260" t="s">
        <v>712</v>
      </c>
      <c r="B315" s="24" t="s">
        <v>31</v>
      </c>
      <c r="C315" s="1" t="s">
        <v>1437</v>
      </c>
      <c r="D315" s="1">
        <v>16</v>
      </c>
      <c r="E315" s="2"/>
      <c r="F315" s="589"/>
      <c r="G315" s="1">
        <v>8</v>
      </c>
      <c r="H315" s="648"/>
      <c r="I315" s="462"/>
      <c r="J315" s="452"/>
      <c r="K315" s="455" t="str">
        <f>A315</f>
        <v>DW3045H</v>
      </c>
      <c r="L315" s="300" t="s">
        <v>977</v>
      </c>
      <c r="M315" s="1"/>
      <c r="N315" s="1" t="s">
        <v>691</v>
      </c>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75">
        <v>6</v>
      </c>
      <c r="BA315" s="84">
        <v>55</v>
      </c>
      <c r="BB315" s="379">
        <f>G315*BA315</f>
        <v>440</v>
      </c>
      <c r="BC315" s="379">
        <f>BB315*$BC$5</f>
        <v>288.2</v>
      </c>
      <c r="BD315" s="352"/>
      <c r="BE315" s="129"/>
      <c r="BF315" s="6">
        <f>BE315*AZ315</f>
        <v>0</v>
      </c>
      <c r="BG315" s="129"/>
      <c r="BH315" s="352">
        <f>BG315*AZ315</f>
        <v>0</v>
      </c>
      <c r="BI315" s="121"/>
      <c r="BJ315" s="352">
        <f>BI315*AZ315</f>
        <v>0</v>
      </c>
      <c r="BK315" s="129"/>
      <c r="BM315" s="121"/>
      <c r="BN315" s="352">
        <f t="shared" si="185"/>
        <v>0</v>
      </c>
      <c r="BO315" s="129"/>
      <c r="BP315" s="352">
        <f>BO315*AZ315</f>
        <v>0</v>
      </c>
      <c r="BQ315" s="129"/>
      <c r="BR315" s="6">
        <f>BQ315*AZ315</f>
        <v>0</v>
      </c>
      <c r="BS315" s="8">
        <v>15</v>
      </c>
      <c r="BT315" s="8">
        <v>25</v>
      </c>
      <c r="BU315" s="415">
        <f>BT315/12</f>
        <v>2.0833333333333335</v>
      </c>
      <c r="BV315" s="421">
        <f>IF(OR(BT315=0),0,((G315-I315)/BU315))</f>
        <v>3.84</v>
      </c>
      <c r="BW315" s="420">
        <f t="shared" si="156"/>
        <v>3.84</v>
      </c>
      <c r="BX315" s="420"/>
      <c r="BY315" s="21" t="str">
        <f>A315</f>
        <v>DW3045H</v>
      </c>
    </row>
    <row r="316" spans="1:77" ht="15.75" customHeight="1" thickBot="1" x14ac:dyDescent="0.25">
      <c r="A316" s="260" t="s">
        <v>713</v>
      </c>
      <c r="B316" s="24" t="s">
        <v>31</v>
      </c>
      <c r="C316" s="1" t="s">
        <v>1438</v>
      </c>
      <c r="D316" s="1">
        <v>16</v>
      </c>
      <c r="E316" s="2"/>
      <c r="F316" s="589"/>
      <c r="G316" s="1">
        <v>4</v>
      </c>
      <c r="H316" s="664"/>
      <c r="I316" s="462"/>
      <c r="J316" s="558"/>
      <c r="K316" s="455" t="str">
        <f>A316</f>
        <v>DW4045H</v>
      </c>
      <c r="L316" s="300" t="s">
        <v>770</v>
      </c>
      <c r="M316" s="1"/>
      <c r="N316" s="49"/>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75">
        <v>8</v>
      </c>
      <c r="BA316" s="84">
        <v>66</v>
      </c>
      <c r="BB316" s="232">
        <f>G316*BA316</f>
        <v>264</v>
      </c>
      <c r="BC316" s="232">
        <f>BB316*$BC$5</f>
        <v>172.92000000000002</v>
      </c>
      <c r="BE316" s="129"/>
      <c r="BF316" s="6">
        <f>BE316*AZ316</f>
        <v>0</v>
      </c>
      <c r="BG316" s="129"/>
      <c r="BH316" s="6">
        <f>BG316*AZ316</f>
        <v>0</v>
      </c>
      <c r="BI316" s="121"/>
      <c r="BJ316" s="6">
        <f>BI316*AZ316</f>
        <v>0</v>
      </c>
      <c r="BK316" s="129"/>
      <c r="BM316" s="121"/>
      <c r="BN316" s="6">
        <f t="shared" si="185"/>
        <v>0</v>
      </c>
      <c r="BO316" s="129"/>
      <c r="BP316" s="6">
        <f>BO316*AZ316</f>
        <v>0</v>
      </c>
      <c r="BQ316" s="129"/>
      <c r="BR316" s="6">
        <f>BQ316*AZ316</f>
        <v>0</v>
      </c>
      <c r="BU316" s="415">
        <f>BT316/12</f>
        <v>0</v>
      </c>
      <c r="BV316" s="421">
        <f>IF(OR(BT316=0),0,((G316-I316)/BU316))</f>
        <v>0</v>
      </c>
      <c r="BW316" s="420">
        <f t="shared" si="156"/>
        <v>0</v>
      </c>
      <c r="BX316" s="420"/>
      <c r="BY316" s="21" t="str">
        <f>A316</f>
        <v>DW4045H</v>
      </c>
    </row>
    <row r="317" spans="1:77" ht="15.75" customHeight="1" thickBot="1" x14ac:dyDescent="0.25">
      <c r="A317" s="260" t="s">
        <v>958</v>
      </c>
      <c r="B317" s="24" t="s">
        <v>31</v>
      </c>
      <c r="C317" s="1" t="s">
        <v>1439</v>
      </c>
      <c r="D317" s="1">
        <v>16</v>
      </c>
      <c r="E317" s="2"/>
      <c r="F317" s="589"/>
      <c r="G317" s="1">
        <v>6</v>
      </c>
      <c r="H317" s="664"/>
      <c r="I317" s="616"/>
      <c r="J317" s="617"/>
      <c r="K317" s="456" t="str">
        <f>A317</f>
        <v>DW5045H</v>
      </c>
      <c r="L317" s="304" t="s">
        <v>770</v>
      </c>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210">
        <v>10</v>
      </c>
      <c r="BA317" s="94">
        <v>136</v>
      </c>
      <c r="BB317" s="232">
        <f>G317*BA317</f>
        <v>816</v>
      </c>
      <c r="BC317" s="232">
        <f>BB317*$BC$5</f>
        <v>534.48</v>
      </c>
      <c r="BE317" s="129"/>
      <c r="BF317" s="6">
        <f>BE317*AZ317</f>
        <v>0</v>
      </c>
      <c r="BG317" s="129"/>
      <c r="BH317" s="6">
        <f>BG317*AZ317</f>
        <v>0</v>
      </c>
      <c r="BI317" s="121"/>
      <c r="BJ317" s="6">
        <f>BI317*AZ317</f>
        <v>0</v>
      </c>
      <c r="BK317" s="129"/>
      <c r="BM317" s="121"/>
      <c r="BN317" s="6">
        <f t="shared" si="185"/>
        <v>0</v>
      </c>
      <c r="BO317" s="129"/>
      <c r="BP317" s="6">
        <f>BO317*AZ317</f>
        <v>0</v>
      </c>
      <c r="BQ317" s="129"/>
      <c r="BR317" s="6">
        <f>BQ317*AZ317</f>
        <v>0</v>
      </c>
      <c r="BU317" s="415">
        <f>BT317/12</f>
        <v>0</v>
      </c>
      <c r="BV317" s="421">
        <f>IF(OR(BT317=0),0,((G317-I317)/BU317))</f>
        <v>0</v>
      </c>
      <c r="BW317" s="420">
        <f t="shared" si="156"/>
        <v>0</v>
      </c>
      <c r="BX317" s="420"/>
      <c r="BY317" s="21" t="str">
        <f>A317</f>
        <v>DW5045H</v>
      </c>
    </row>
    <row r="318" spans="1:77" ht="15.75" customHeight="1" thickBot="1" x14ac:dyDescent="0.25">
      <c r="A318" s="261" t="s">
        <v>714</v>
      </c>
      <c r="B318" s="24" t="s">
        <v>31</v>
      </c>
      <c r="C318" s="17" t="s">
        <v>1440</v>
      </c>
      <c r="D318" s="17">
        <v>16</v>
      </c>
      <c r="E318" s="18"/>
      <c r="F318" s="591"/>
      <c r="G318" s="17">
        <v>18</v>
      </c>
      <c r="H318" s="665"/>
      <c r="I318" s="539"/>
      <c r="J318" s="618"/>
      <c r="K318" s="619" t="str">
        <f>A318</f>
        <v>DW6045H</v>
      </c>
      <c r="L318" s="329" t="s">
        <v>770</v>
      </c>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77">
        <v>12</v>
      </c>
      <c r="BA318" s="85">
        <v>136</v>
      </c>
      <c r="BB318" s="232">
        <f>G318*BA318</f>
        <v>2448</v>
      </c>
      <c r="BC318" s="232">
        <f>BB318*$BC$5</f>
        <v>1603.44</v>
      </c>
      <c r="BE318" s="129"/>
      <c r="BF318" s="6">
        <f>BE318*AZ318</f>
        <v>0</v>
      </c>
      <c r="BG318" s="129"/>
      <c r="BH318" s="6">
        <f>BG318*AZ318</f>
        <v>0</v>
      </c>
      <c r="BI318" s="121"/>
      <c r="BJ318" s="6">
        <f>BI318*AZ318</f>
        <v>0</v>
      </c>
      <c r="BK318" s="129"/>
      <c r="BM318" s="121"/>
      <c r="BN318" s="6">
        <f t="shared" si="185"/>
        <v>0</v>
      </c>
      <c r="BO318" s="129"/>
      <c r="BP318" s="6">
        <f>BO318*AZ318</f>
        <v>0</v>
      </c>
      <c r="BQ318" s="129"/>
      <c r="BR318" s="6">
        <f>BQ318*AZ318</f>
        <v>0</v>
      </c>
      <c r="BT318" s="8">
        <v>1</v>
      </c>
      <c r="BU318" s="415">
        <f>BT318/12</f>
        <v>8.3333333333333329E-2</v>
      </c>
      <c r="BV318" s="421">
        <f>IF(OR(BT318=0),0,((G318-I318)/BU318))</f>
        <v>216</v>
      </c>
      <c r="BW318" s="420">
        <f t="shared" si="156"/>
        <v>216</v>
      </c>
      <c r="BX318" s="420"/>
      <c r="BY318" s="21" t="str">
        <f>A318</f>
        <v>DW6045H</v>
      </c>
    </row>
    <row r="319" spans="1:77" ht="16.5" thickBot="1" x14ac:dyDescent="0.25">
      <c r="A319" s="15" t="s">
        <v>760</v>
      </c>
      <c r="B319" s="3"/>
      <c r="C319" s="3"/>
      <c r="D319" s="3"/>
      <c r="E319" s="16"/>
      <c r="F319" s="402"/>
      <c r="G319" s="3"/>
      <c r="H319" s="666"/>
      <c r="I319" s="402"/>
      <c r="J319" s="402"/>
      <c r="K319" s="9"/>
      <c r="N319" s="183"/>
      <c r="O319" s="9"/>
      <c r="P319" s="9"/>
      <c r="Q319" s="9"/>
      <c r="R319" s="9"/>
      <c r="S319" s="9"/>
      <c r="T319" s="9"/>
      <c r="U319" s="9"/>
      <c r="V319" s="9"/>
      <c r="W319" s="9"/>
      <c r="X319" s="9"/>
      <c r="Y319" s="9"/>
      <c r="Z319" s="9"/>
      <c r="AB319" s="9"/>
      <c r="AC319" s="9"/>
      <c r="AD319" s="9"/>
      <c r="AK319" s="9"/>
      <c r="AL319" s="9"/>
      <c r="AM319" s="9"/>
      <c r="AN319" s="9"/>
      <c r="AO319" s="9"/>
      <c r="AQ319" s="9"/>
      <c r="AR319" s="9"/>
      <c r="AS319" s="9"/>
      <c r="AZ319" s="9"/>
      <c r="BA319" s="91"/>
      <c r="BB319" s="232"/>
      <c r="BC319" s="232"/>
      <c r="BE319" s="221"/>
      <c r="BG319" s="221"/>
      <c r="BI319" s="127"/>
      <c r="BK319" s="221"/>
      <c r="BM319" s="127"/>
      <c r="BN319" s="6">
        <f t="shared" si="185"/>
        <v>0</v>
      </c>
      <c r="BO319" s="221"/>
      <c r="BQ319" s="221"/>
      <c r="BV319" s="421"/>
      <c r="BW319" s="420">
        <f t="shared" si="156"/>
        <v>0</v>
      </c>
      <c r="BX319" s="420"/>
      <c r="BY319" s="15"/>
    </row>
    <row r="320" spans="1:77" ht="16.5" customHeight="1" thickBot="1" x14ac:dyDescent="0.25">
      <c r="A320" s="259" t="s">
        <v>715</v>
      </c>
      <c r="B320" s="24" t="s">
        <v>31</v>
      </c>
      <c r="C320" s="24" t="s">
        <v>1441</v>
      </c>
      <c r="D320" s="24">
        <v>16</v>
      </c>
      <c r="E320" s="25"/>
      <c r="F320" s="588" t="s">
        <v>1124</v>
      </c>
      <c r="G320" s="24">
        <v>8</v>
      </c>
      <c r="H320" s="663"/>
      <c r="I320" s="538"/>
      <c r="J320" s="452"/>
      <c r="K320" s="454" t="str">
        <f>A320</f>
        <v>DW6845HJR</v>
      </c>
      <c r="L320" s="367" t="s">
        <v>771</v>
      </c>
      <c r="M320" s="24"/>
      <c r="N320" s="24"/>
      <c r="O320" s="24"/>
      <c r="P320" s="24"/>
      <c r="Q320" s="24"/>
      <c r="R320" s="24"/>
      <c r="S320" s="31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07">
        <v>14</v>
      </c>
      <c r="BA320" s="83">
        <v>112</v>
      </c>
      <c r="BB320" s="232">
        <f>G320*BA320</f>
        <v>896</v>
      </c>
      <c r="BC320" s="232">
        <f>BB320*$BC$5</f>
        <v>586.88</v>
      </c>
      <c r="BE320" s="128"/>
      <c r="BF320" s="6">
        <f>BE320*AZ320</f>
        <v>0</v>
      </c>
      <c r="BG320" s="128"/>
      <c r="BH320" s="6">
        <f>BG320*AZ320</f>
        <v>0</v>
      </c>
      <c r="BI320" s="120"/>
      <c r="BJ320" s="6">
        <f>BI320*AZ320</f>
        <v>0</v>
      </c>
      <c r="BK320" s="128"/>
      <c r="BM320" s="120"/>
      <c r="BN320" s="6">
        <f t="shared" si="185"/>
        <v>0</v>
      </c>
      <c r="BO320" s="128"/>
      <c r="BP320" s="6">
        <f>BO320*AZ320</f>
        <v>0</v>
      </c>
      <c r="BQ320" s="128"/>
      <c r="BR320" s="6">
        <f>BQ320*AZ320</f>
        <v>0</v>
      </c>
      <c r="BS320" s="8">
        <v>5</v>
      </c>
      <c r="BT320" s="8">
        <v>5</v>
      </c>
      <c r="BU320" s="415">
        <f>BT320/12</f>
        <v>0.41666666666666669</v>
      </c>
      <c r="BV320" s="421">
        <f>IF(OR(BT320=0),0,((G320-I320)/BU320))</f>
        <v>19.2</v>
      </c>
      <c r="BW320" s="420">
        <f t="shared" si="156"/>
        <v>19.2</v>
      </c>
      <c r="BX320" s="420"/>
      <c r="BY320" s="21" t="str">
        <f>A320</f>
        <v>DW6845HJR</v>
      </c>
    </row>
    <row r="321" spans="1:77" ht="16.5" customHeight="1" thickBot="1" x14ac:dyDescent="0.25">
      <c r="A321" s="260" t="s">
        <v>716</v>
      </c>
      <c r="B321" s="24" t="s">
        <v>31</v>
      </c>
      <c r="C321" s="1" t="s">
        <v>1442</v>
      </c>
      <c r="D321" s="1">
        <v>16</v>
      </c>
      <c r="E321" s="2" t="s">
        <v>23</v>
      </c>
      <c r="F321" s="588" t="s">
        <v>1124</v>
      </c>
      <c r="G321" s="1">
        <v>13</v>
      </c>
      <c r="H321" s="664"/>
      <c r="I321" s="462"/>
      <c r="J321" s="452"/>
      <c r="K321" s="455" t="str">
        <f>A321</f>
        <v>DW6845SJR</v>
      </c>
      <c r="L321" s="368" t="s">
        <v>772</v>
      </c>
      <c r="M321" s="1"/>
      <c r="N321" s="1"/>
      <c r="O321" s="1"/>
      <c r="P321" s="1"/>
      <c r="Q321" s="1"/>
      <c r="R321" s="1"/>
      <c r="S321" s="315"/>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75">
        <v>14</v>
      </c>
      <c r="BA321" s="84">
        <v>107</v>
      </c>
      <c r="BB321" s="232">
        <f>G321*BA321</f>
        <v>1391</v>
      </c>
      <c r="BC321" s="232">
        <f>BB321*$BC$5</f>
        <v>911.10500000000002</v>
      </c>
      <c r="BE321" s="129"/>
      <c r="BF321" s="6">
        <f>BE321*AZ321</f>
        <v>0</v>
      </c>
      <c r="BG321" s="129"/>
      <c r="BH321" s="6">
        <f>BG321*AZ321</f>
        <v>0</v>
      </c>
      <c r="BI321" s="121"/>
      <c r="BJ321" s="6">
        <f>BI321*AZ321</f>
        <v>0</v>
      </c>
      <c r="BK321" s="129"/>
      <c r="BM321" s="121"/>
      <c r="BN321" s="6">
        <f t="shared" si="185"/>
        <v>0</v>
      </c>
      <c r="BO321" s="129"/>
      <c r="BP321" s="6">
        <f>BO321*AZ321</f>
        <v>0</v>
      </c>
      <c r="BQ321" s="129"/>
      <c r="BR321" s="6">
        <f>BQ321*AZ321</f>
        <v>0</v>
      </c>
      <c r="BS321" s="8">
        <v>4</v>
      </c>
      <c r="BT321" s="8">
        <v>5</v>
      </c>
      <c r="BU321" s="415">
        <f>BT321/12</f>
        <v>0.41666666666666669</v>
      </c>
      <c r="BV321" s="421">
        <f>IF(OR(BT321=0),0,((G321-I321)/BU321))</f>
        <v>31.2</v>
      </c>
      <c r="BW321" s="420">
        <f t="shared" si="156"/>
        <v>31.2</v>
      </c>
      <c r="BX321" s="420"/>
      <c r="BY321" s="21" t="str">
        <f>A321</f>
        <v>DW6845SJR</v>
      </c>
    </row>
    <row r="322" spans="1:77" ht="16.5" customHeight="1" thickBot="1" x14ac:dyDescent="0.25">
      <c r="A322" s="260" t="s">
        <v>717</v>
      </c>
      <c r="B322" s="24" t="s">
        <v>31</v>
      </c>
      <c r="C322" s="1" t="s">
        <v>1443</v>
      </c>
      <c r="D322" s="1">
        <v>16</v>
      </c>
      <c r="E322" s="2"/>
      <c r="F322" s="588" t="s">
        <v>1124</v>
      </c>
      <c r="G322" s="1">
        <v>12</v>
      </c>
      <c r="H322" s="648"/>
      <c r="I322" s="462"/>
      <c r="J322" s="452"/>
      <c r="K322" s="455" t="str">
        <f>A322</f>
        <v>DW6845HJL</v>
      </c>
      <c r="L322" s="368" t="s">
        <v>773</v>
      </c>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79">
        <v>14</v>
      </c>
      <c r="BA322" s="84">
        <v>112</v>
      </c>
      <c r="BB322" s="232">
        <f>G322*BA322</f>
        <v>1344</v>
      </c>
      <c r="BC322" s="232">
        <f>BB322*$BC$5</f>
        <v>880.32</v>
      </c>
      <c r="BE322" s="129"/>
      <c r="BF322" s="6">
        <f>BE322*AZ322</f>
        <v>0</v>
      </c>
      <c r="BG322" s="129"/>
      <c r="BH322" s="6">
        <f>BG322*AZ322</f>
        <v>0</v>
      </c>
      <c r="BI322" s="121"/>
      <c r="BJ322" s="6">
        <f>BI322*AZ322</f>
        <v>0</v>
      </c>
      <c r="BK322" s="129"/>
      <c r="BM322" s="121"/>
      <c r="BN322" s="6">
        <f t="shared" si="185"/>
        <v>0</v>
      </c>
      <c r="BO322" s="129"/>
      <c r="BP322" s="6">
        <f>BO322*AZ322</f>
        <v>0</v>
      </c>
      <c r="BQ322" s="129"/>
      <c r="BR322" s="6">
        <f>BQ322*AZ322</f>
        <v>0</v>
      </c>
      <c r="BS322" s="8">
        <v>12</v>
      </c>
      <c r="BT322" s="8">
        <v>12</v>
      </c>
      <c r="BU322" s="415">
        <f>BT322/12</f>
        <v>1</v>
      </c>
      <c r="BV322" s="421">
        <f>IF(OR(BT322=0),0,((G322-I322)/BU322))</f>
        <v>12</v>
      </c>
      <c r="BW322" s="420">
        <f t="shared" si="156"/>
        <v>12</v>
      </c>
      <c r="BX322" s="420"/>
      <c r="BY322" s="21" t="str">
        <f>A322</f>
        <v>DW6845HJL</v>
      </c>
    </row>
    <row r="323" spans="1:77" ht="16.5" customHeight="1" x14ac:dyDescent="0.2">
      <c r="A323" s="260" t="s">
        <v>1452</v>
      </c>
      <c r="B323" s="24" t="s">
        <v>31</v>
      </c>
      <c r="C323" s="1" t="s">
        <v>1444</v>
      </c>
      <c r="D323" s="1">
        <v>16</v>
      </c>
      <c r="E323" s="2" t="s">
        <v>23</v>
      </c>
      <c r="F323" s="588" t="s">
        <v>1124</v>
      </c>
      <c r="G323" s="1">
        <v>8</v>
      </c>
      <c r="H323" s="648"/>
      <c r="I323" s="462"/>
      <c r="J323" s="452"/>
      <c r="K323" s="455" t="str">
        <f>A323</f>
        <v>DW6845SJL</v>
      </c>
      <c r="L323" s="368" t="s">
        <v>774</v>
      </c>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79">
        <v>14</v>
      </c>
      <c r="BA323" s="84">
        <v>107</v>
      </c>
      <c r="BB323" s="232">
        <f>G323*BA323</f>
        <v>856</v>
      </c>
      <c r="BC323" s="232">
        <f>BB323*$BC$5</f>
        <v>560.68000000000006</v>
      </c>
      <c r="BE323" s="129"/>
      <c r="BF323" s="6">
        <f>BE323*AZ323</f>
        <v>0</v>
      </c>
      <c r="BG323" s="129"/>
      <c r="BH323" s="6">
        <f>BG323*AZ323</f>
        <v>0</v>
      </c>
      <c r="BI323" s="121"/>
      <c r="BJ323" s="6">
        <f>BI323*AZ323</f>
        <v>0</v>
      </c>
      <c r="BK323" s="129"/>
      <c r="BM323" s="121"/>
      <c r="BN323" s="6">
        <f t="shared" si="185"/>
        <v>0</v>
      </c>
      <c r="BO323" s="129"/>
      <c r="BP323" s="6">
        <f>BO323*AZ323</f>
        <v>0</v>
      </c>
      <c r="BQ323" s="129"/>
      <c r="BR323" s="6">
        <f>BQ323*AZ323</f>
        <v>0</v>
      </c>
      <c r="BS323" s="8">
        <v>11</v>
      </c>
      <c r="BT323" s="8">
        <v>12</v>
      </c>
      <c r="BU323" s="415">
        <f>BT323/12</f>
        <v>1</v>
      </c>
      <c r="BV323" s="421">
        <f>IF(OR(BT323=0),0,((G323-I323)/BU323))</f>
        <v>8</v>
      </c>
      <c r="BW323" s="420">
        <f t="shared" si="156"/>
        <v>8</v>
      </c>
      <c r="BX323" s="420"/>
      <c r="BY323" s="21" t="str">
        <f>A323</f>
        <v>DW6845SJL</v>
      </c>
    </row>
    <row r="324" spans="1:77" ht="16.5" customHeight="1" thickBot="1" x14ac:dyDescent="0.25">
      <c r="A324" s="63"/>
      <c r="B324" s="9"/>
      <c r="C324" s="9"/>
      <c r="D324" s="9"/>
      <c r="E324" s="10"/>
      <c r="F324" s="398"/>
      <c r="G324" s="9"/>
      <c r="H324" s="277"/>
      <c r="I324" s="398"/>
      <c r="J324" s="398"/>
      <c r="K324" s="52"/>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9"/>
      <c r="BA324" s="91"/>
      <c r="BB324" s="232"/>
      <c r="BC324" s="232"/>
      <c r="BE324" s="219"/>
      <c r="BG324" s="219"/>
      <c r="BI324" s="127"/>
      <c r="BK324" s="219"/>
      <c r="BM324" s="127"/>
      <c r="BO324" s="219"/>
      <c r="BQ324" s="219"/>
      <c r="BV324" s="421"/>
      <c r="BW324" s="420">
        <f t="shared" ref="BW324:BW348" si="186">IF(OR(BT324=0),0,((G324+BI324+BO324+BE324+BG324+BM324+BK324+BQ324-I324)/BU324))</f>
        <v>0</v>
      </c>
      <c r="BX324" s="420"/>
      <c r="BY324" s="63"/>
    </row>
    <row r="325" spans="1:77" s="7" customFormat="1" ht="15.75" customHeight="1" thickBot="1" x14ac:dyDescent="0.25">
      <c r="A325" s="260" t="s">
        <v>718</v>
      </c>
      <c r="B325" s="24" t="s">
        <v>31</v>
      </c>
      <c r="C325" s="1" t="s">
        <v>1445</v>
      </c>
      <c r="D325" s="1">
        <v>16</v>
      </c>
      <c r="E325" s="2"/>
      <c r="F325" s="589" t="s">
        <v>1125</v>
      </c>
      <c r="G325" s="1">
        <v>1</v>
      </c>
      <c r="H325" s="664"/>
      <c r="I325" s="462"/>
      <c r="J325" s="558"/>
      <c r="K325" s="455" t="str">
        <f>A325</f>
        <v>DW7045HJR</v>
      </c>
      <c r="L325" s="338" t="s">
        <v>775</v>
      </c>
      <c r="M325" s="10"/>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79">
        <v>15</v>
      </c>
      <c r="BA325" s="84">
        <v>120</v>
      </c>
      <c r="BB325" s="232">
        <f>G325*BA325</f>
        <v>120</v>
      </c>
      <c r="BC325" s="232">
        <f>BB325*$BC$5</f>
        <v>78.600000000000009</v>
      </c>
      <c r="BE325" s="129"/>
      <c r="BF325" s="6">
        <f>BE325*AZ325</f>
        <v>0</v>
      </c>
      <c r="BG325" s="129"/>
      <c r="BH325" s="6">
        <f>BG325*AZ325</f>
        <v>0</v>
      </c>
      <c r="BI325" s="121"/>
      <c r="BJ325" s="6">
        <f>BI325*AZ325</f>
        <v>0</v>
      </c>
      <c r="BK325" s="129"/>
      <c r="BL325" s="6"/>
      <c r="BM325" s="121"/>
      <c r="BN325" s="6">
        <f>BM325*AZ325</f>
        <v>0</v>
      </c>
      <c r="BO325" s="129"/>
      <c r="BP325" s="6">
        <f>BO325*AZ325</f>
        <v>0</v>
      </c>
      <c r="BQ325" s="129"/>
      <c r="BR325" s="6">
        <f>BQ325*AZ325</f>
        <v>0</v>
      </c>
      <c r="BS325" s="8">
        <v>1</v>
      </c>
      <c r="BT325" s="8">
        <v>5</v>
      </c>
      <c r="BU325" s="415">
        <f>BT325/12</f>
        <v>0.41666666666666669</v>
      </c>
      <c r="BV325" s="421">
        <f>IF(OR(BT325=0),0,((G325-I325)/BU325))</f>
        <v>2.4</v>
      </c>
      <c r="BW325" s="420">
        <f t="shared" si="186"/>
        <v>2.4</v>
      </c>
      <c r="BX325" s="420"/>
      <c r="BY325" s="21" t="str">
        <f>A325</f>
        <v>DW7045HJR</v>
      </c>
    </row>
    <row r="326" spans="1:77" ht="15.75" customHeight="1" thickBot="1" x14ac:dyDescent="0.25">
      <c r="A326" s="260" t="s">
        <v>719</v>
      </c>
      <c r="B326" s="24" t="s">
        <v>31</v>
      </c>
      <c r="C326" s="1" t="s">
        <v>1446</v>
      </c>
      <c r="D326" s="1">
        <v>16</v>
      </c>
      <c r="E326" s="2" t="s">
        <v>23</v>
      </c>
      <c r="F326" s="589" t="s">
        <v>1125</v>
      </c>
      <c r="G326" s="1">
        <v>6</v>
      </c>
      <c r="H326" s="664"/>
      <c r="I326" s="462"/>
      <c r="J326" s="558"/>
      <c r="K326" s="455" t="str">
        <f>A326</f>
        <v>DW7045SJR</v>
      </c>
      <c r="L326" s="368" t="s">
        <v>779</v>
      </c>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79">
        <v>15</v>
      </c>
      <c r="BA326" s="84">
        <v>112</v>
      </c>
      <c r="BB326" s="232">
        <f>G326*BA326</f>
        <v>672</v>
      </c>
      <c r="BC326" s="232">
        <f>BB326*$BC$5</f>
        <v>440.16</v>
      </c>
      <c r="BE326" s="129"/>
      <c r="BF326" s="6">
        <f>BE326*AZ326</f>
        <v>0</v>
      </c>
      <c r="BG326" s="129"/>
      <c r="BH326" s="6">
        <f>BG326*AZ326</f>
        <v>0</v>
      </c>
      <c r="BI326" s="121"/>
      <c r="BJ326" s="6">
        <f>BI326*AZ326</f>
        <v>0</v>
      </c>
      <c r="BK326" s="129"/>
      <c r="BM326" s="121"/>
      <c r="BN326" s="6">
        <f>BM326*AZ326</f>
        <v>0</v>
      </c>
      <c r="BO326" s="129"/>
      <c r="BP326" s="6">
        <f>BO326*AZ326</f>
        <v>0</v>
      </c>
      <c r="BQ326" s="129"/>
      <c r="BR326" s="6">
        <f>BQ326*AZ326</f>
        <v>0</v>
      </c>
      <c r="BS326" s="8">
        <v>1</v>
      </c>
      <c r="BT326" s="8">
        <v>5</v>
      </c>
      <c r="BU326" s="415">
        <f>BT326/12</f>
        <v>0.41666666666666669</v>
      </c>
      <c r="BV326" s="421">
        <f>IF(OR(BT326=0),0,((G326-I326)/BU326))</f>
        <v>14.399999999999999</v>
      </c>
      <c r="BW326" s="420">
        <f t="shared" si="186"/>
        <v>14.399999999999999</v>
      </c>
      <c r="BX326" s="420"/>
      <c r="BY326" s="21" t="str">
        <f>A326</f>
        <v>DW7045SJR</v>
      </c>
    </row>
    <row r="327" spans="1:77" ht="15.75" customHeight="1" thickBot="1" x14ac:dyDescent="0.25">
      <c r="A327" s="262" t="s">
        <v>720</v>
      </c>
      <c r="B327" s="24" t="s">
        <v>31</v>
      </c>
      <c r="C327" s="27" t="s">
        <v>1447</v>
      </c>
      <c r="D327" s="27">
        <v>16</v>
      </c>
      <c r="E327" s="28"/>
      <c r="F327" s="589" t="s">
        <v>1125</v>
      </c>
      <c r="G327" s="27">
        <v>8</v>
      </c>
      <c r="H327" s="667"/>
      <c r="I327" s="462"/>
      <c r="J327" s="452"/>
      <c r="K327" s="455" t="str">
        <f>A327</f>
        <v>DW7045HJL</v>
      </c>
      <c r="L327" s="369" t="s">
        <v>776</v>
      </c>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370">
        <v>15</v>
      </c>
      <c r="BA327" s="135">
        <v>120</v>
      </c>
      <c r="BB327" s="232">
        <f>G327*BA327</f>
        <v>960</v>
      </c>
      <c r="BC327" s="232">
        <f>BB327*$BC$5</f>
        <v>628.80000000000007</v>
      </c>
      <c r="BE327" s="218"/>
      <c r="BF327" s="6">
        <f>BE327*AZ327</f>
        <v>0</v>
      </c>
      <c r="BG327" s="218"/>
      <c r="BH327" s="6">
        <f>BG327*AZ327</f>
        <v>0</v>
      </c>
      <c r="BI327" s="122"/>
      <c r="BJ327" s="6">
        <f>BI327*AZ327</f>
        <v>0</v>
      </c>
      <c r="BK327" s="218"/>
      <c r="BM327" s="122"/>
      <c r="BN327" s="6">
        <f>BM327*AZ327</f>
        <v>0</v>
      </c>
      <c r="BO327" s="218"/>
      <c r="BP327" s="6">
        <f>BO327*AZ327</f>
        <v>0</v>
      </c>
      <c r="BQ327" s="218"/>
      <c r="BR327" s="6">
        <f>BQ327*AZ327</f>
        <v>0</v>
      </c>
      <c r="BU327" s="415">
        <f>BT327/12</f>
        <v>0</v>
      </c>
      <c r="BV327" s="421">
        <f>IF(OR(BT327=0),0,((G327-I327)/BU327))</f>
        <v>0</v>
      </c>
      <c r="BW327" s="420">
        <f t="shared" si="186"/>
        <v>0</v>
      </c>
      <c r="BX327" s="420"/>
      <c r="BY327" s="21" t="str">
        <f>A327</f>
        <v>DW7045HJL</v>
      </c>
    </row>
    <row r="328" spans="1:77" ht="15.75" customHeight="1" x14ac:dyDescent="0.2">
      <c r="A328" s="263" t="s">
        <v>721</v>
      </c>
      <c r="B328" s="24" t="s">
        <v>31</v>
      </c>
      <c r="C328" s="49" t="s">
        <v>1448</v>
      </c>
      <c r="D328" s="49">
        <v>16</v>
      </c>
      <c r="E328" s="50" t="s">
        <v>23</v>
      </c>
      <c r="F328" s="589" t="s">
        <v>1125</v>
      </c>
      <c r="G328" s="1">
        <v>47</v>
      </c>
      <c r="H328" s="668"/>
      <c r="I328" s="462"/>
      <c r="J328" s="452"/>
      <c r="K328" s="456" t="str">
        <f>A328</f>
        <v>DW7045SJL</v>
      </c>
      <c r="L328" s="338" t="s">
        <v>777</v>
      </c>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371">
        <v>15</v>
      </c>
      <c r="BA328" s="94">
        <v>112</v>
      </c>
      <c r="BB328" s="232">
        <f>G328*BA328</f>
        <v>5264</v>
      </c>
      <c r="BC328" s="232">
        <f>BB328*$BC$5</f>
        <v>3447.92</v>
      </c>
      <c r="BE328" s="193"/>
      <c r="BF328" s="6">
        <f>BE328*AZ328</f>
        <v>0</v>
      </c>
      <c r="BG328" s="129"/>
      <c r="BH328" s="6">
        <f>BG328*AZ328</f>
        <v>0</v>
      </c>
      <c r="BI328" s="123"/>
      <c r="BJ328" s="6">
        <f>BI328*AZ328</f>
        <v>0</v>
      </c>
      <c r="BK328" s="193"/>
      <c r="BM328" s="123"/>
      <c r="BN328" s="6">
        <f>BM328*AZ328</f>
        <v>0</v>
      </c>
      <c r="BO328" s="193"/>
      <c r="BP328" s="6">
        <f>BO328*AZ328</f>
        <v>0</v>
      </c>
      <c r="BQ328" s="193"/>
      <c r="BR328" s="6">
        <f>BQ328*AZ328</f>
        <v>0</v>
      </c>
      <c r="BT328" s="8">
        <v>5</v>
      </c>
      <c r="BU328" s="415">
        <f>BT328/12</f>
        <v>0.41666666666666669</v>
      </c>
      <c r="BV328" s="421">
        <f>IF(OR(BT328=0),0,((G328-I328)/BU328))</f>
        <v>112.8</v>
      </c>
      <c r="BW328" s="420">
        <f t="shared" si="186"/>
        <v>112.8</v>
      </c>
      <c r="BX328" s="420"/>
      <c r="BY328" s="21" t="str">
        <f>A328</f>
        <v>DW7045SJL</v>
      </c>
    </row>
    <row r="329" spans="1:77" ht="16.5" customHeight="1" thickBot="1" x14ac:dyDescent="0.25">
      <c r="A329" s="65"/>
      <c r="B329" s="52"/>
      <c r="C329" s="52"/>
      <c r="D329" s="52"/>
      <c r="E329" s="60"/>
      <c r="F329" s="406"/>
      <c r="G329" s="9"/>
      <c r="H329" s="669"/>
      <c r="I329" s="406"/>
      <c r="J329" s="406"/>
      <c r="K329" s="52"/>
      <c r="L329" s="52"/>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52"/>
      <c r="BA329" s="106"/>
      <c r="BB329" s="232"/>
      <c r="BC329" s="232"/>
      <c r="BE329" s="226"/>
      <c r="BG329" s="222"/>
      <c r="BI329" s="125"/>
      <c r="BK329" s="226"/>
      <c r="BM329" s="125"/>
      <c r="BO329" s="226"/>
      <c r="BQ329" s="226"/>
      <c r="BV329" s="421"/>
      <c r="BW329" s="420">
        <f t="shared" si="186"/>
        <v>0</v>
      </c>
      <c r="BX329" s="420"/>
      <c r="BY329" s="63"/>
    </row>
    <row r="330" spans="1:77" ht="15.75" customHeight="1" thickBot="1" x14ac:dyDescent="0.25">
      <c r="A330" s="270" t="s">
        <v>728</v>
      </c>
      <c r="B330" s="24" t="s">
        <v>31</v>
      </c>
      <c r="C330" s="27" t="s">
        <v>1449</v>
      </c>
      <c r="D330" s="27">
        <v>16</v>
      </c>
      <c r="E330" s="28"/>
      <c r="F330" s="590" t="s">
        <v>955</v>
      </c>
      <c r="G330" s="1">
        <v>0</v>
      </c>
      <c r="H330" s="667"/>
      <c r="I330" s="462"/>
      <c r="J330" s="618"/>
      <c r="K330" s="457" t="str">
        <f>A330</f>
        <v>DW8045HJR</v>
      </c>
      <c r="L330" s="369" t="s">
        <v>778</v>
      </c>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370"/>
      <c r="BA330" s="271">
        <v>144</v>
      </c>
      <c r="BB330" s="271"/>
      <c r="BC330" s="271"/>
      <c r="BD330" s="272"/>
      <c r="BE330" s="193"/>
      <c r="BF330" s="6">
        <f>BE330*AZ330</f>
        <v>0</v>
      </c>
      <c r="BG330" s="230"/>
      <c r="BH330" s="6">
        <f>BG330*AZ330</f>
        <v>0</v>
      </c>
      <c r="BI330" s="123"/>
      <c r="BJ330" s="6">
        <f>BI330*AZ330</f>
        <v>0</v>
      </c>
      <c r="BK330" s="193"/>
      <c r="BM330" s="123"/>
      <c r="BN330" s="6">
        <f>BM330*AZ330</f>
        <v>0</v>
      </c>
      <c r="BO330" s="193"/>
      <c r="BP330" s="6">
        <f>BO330*AZ330</f>
        <v>0</v>
      </c>
      <c r="BQ330" s="193"/>
      <c r="BR330" s="6">
        <f>BQ330*AZ330</f>
        <v>0</v>
      </c>
      <c r="BU330" s="415">
        <f>BT330/12</f>
        <v>0</v>
      </c>
      <c r="BV330" s="421">
        <f>IF(OR(BT330=0),0,((G330-I330)/BU330))</f>
        <v>0</v>
      </c>
      <c r="BW330" s="420">
        <f t="shared" si="186"/>
        <v>0</v>
      </c>
      <c r="BX330" s="420"/>
      <c r="BY330" s="76" t="str">
        <f>A330</f>
        <v>DW8045HJR</v>
      </c>
    </row>
    <row r="331" spans="1:77" ht="15.75" customHeight="1" thickBot="1" x14ac:dyDescent="0.25">
      <c r="A331" s="264" t="s">
        <v>729</v>
      </c>
      <c r="B331" s="24" t="s">
        <v>31</v>
      </c>
      <c r="C331" s="1" t="s">
        <v>1450</v>
      </c>
      <c r="D331" s="1">
        <v>16</v>
      </c>
      <c r="E331" s="2" t="s">
        <v>23</v>
      </c>
      <c r="F331" s="590" t="s">
        <v>955</v>
      </c>
      <c r="G331" s="1">
        <v>5</v>
      </c>
      <c r="H331" s="664"/>
      <c r="I331" s="462"/>
      <c r="J331" s="558"/>
      <c r="K331" s="458" t="str">
        <f>A331</f>
        <v>DW8045SJR</v>
      </c>
      <c r="L331" s="368" t="s">
        <v>1364</v>
      </c>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79"/>
      <c r="BA331" s="265">
        <v>141</v>
      </c>
      <c r="BB331" s="265"/>
      <c r="BC331" s="265"/>
      <c r="BD331" s="272"/>
      <c r="BE331" s="193"/>
      <c r="BF331" s="6">
        <f>BE331*AZ331</f>
        <v>0</v>
      </c>
      <c r="BG331" s="230"/>
      <c r="BH331" s="6">
        <f>BG331*AZ331</f>
        <v>0</v>
      </c>
      <c r="BI331" s="123"/>
      <c r="BJ331" s="6">
        <f>BI331*AZ331</f>
        <v>0</v>
      </c>
      <c r="BK331" s="193"/>
      <c r="BM331" s="123"/>
      <c r="BN331" s="6">
        <f>BM331*AZ331</f>
        <v>0</v>
      </c>
      <c r="BO331" s="193"/>
      <c r="BP331" s="6">
        <f>BO331*AZ331</f>
        <v>0</v>
      </c>
      <c r="BQ331" s="193"/>
      <c r="BR331" s="6">
        <f>BQ331*AZ331</f>
        <v>0</v>
      </c>
      <c r="BU331" s="415">
        <f>BT331/12</f>
        <v>0</v>
      </c>
      <c r="BV331" s="421">
        <f>IF(OR(BT331=0),0,((G331-I331)/BU331))</f>
        <v>0</v>
      </c>
      <c r="BW331" s="420">
        <f t="shared" si="186"/>
        <v>0</v>
      </c>
      <c r="BX331" s="420"/>
      <c r="BY331" s="76" t="str">
        <f>A331</f>
        <v>DW8045SJR</v>
      </c>
    </row>
    <row r="332" spans="1:77" ht="15.75" customHeight="1" thickBot="1" x14ac:dyDescent="0.25">
      <c r="A332" s="264" t="s">
        <v>1453</v>
      </c>
      <c r="B332" s="24" t="s">
        <v>31</v>
      </c>
      <c r="C332" s="1" t="s">
        <v>1451</v>
      </c>
      <c r="D332" s="1">
        <v>16</v>
      </c>
      <c r="E332" s="2"/>
      <c r="F332" s="590" t="s">
        <v>955</v>
      </c>
      <c r="G332" s="1">
        <v>0</v>
      </c>
      <c r="H332" s="664"/>
      <c r="I332" s="462"/>
      <c r="J332" s="618"/>
      <c r="K332" s="458" t="str">
        <f>A332</f>
        <v>DW8045HJL</v>
      </c>
      <c r="L332" s="369" t="s">
        <v>778</v>
      </c>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79"/>
      <c r="BA332" s="265">
        <v>144</v>
      </c>
      <c r="BB332" s="265"/>
      <c r="BC332" s="265"/>
      <c r="BD332" s="272"/>
      <c r="BE332" s="193"/>
      <c r="BF332" s="6">
        <f>BE332*AZ332</f>
        <v>0</v>
      </c>
      <c r="BG332" s="230"/>
      <c r="BH332" s="6">
        <f>BG332*AZ332</f>
        <v>0</v>
      </c>
      <c r="BI332" s="123"/>
      <c r="BJ332" s="6">
        <f>BI332*AZ332</f>
        <v>0</v>
      </c>
      <c r="BK332" s="193"/>
      <c r="BM332" s="123"/>
      <c r="BN332" s="6">
        <f>BM332*AZ332</f>
        <v>0</v>
      </c>
      <c r="BO332" s="193"/>
      <c r="BP332" s="6">
        <f>BO332*AZ332</f>
        <v>0</v>
      </c>
      <c r="BQ332" s="193"/>
      <c r="BR332" s="6">
        <f>BQ332*AZ332</f>
        <v>0</v>
      </c>
      <c r="BU332" s="415">
        <f>BT332/12</f>
        <v>0</v>
      </c>
      <c r="BV332" s="421">
        <f>IF(OR(BT332=0),0,((G332-I332)/BU332))</f>
        <v>0</v>
      </c>
      <c r="BW332" s="420">
        <f t="shared" si="186"/>
        <v>0</v>
      </c>
      <c r="BX332" s="420"/>
      <c r="BY332" s="76" t="str">
        <f>A332</f>
        <v>DW8045HJL</v>
      </c>
    </row>
    <row r="333" spans="1:77" ht="15.75" customHeight="1" thickBot="1" x14ac:dyDescent="0.25">
      <c r="A333" s="266" t="s">
        <v>730</v>
      </c>
      <c r="B333" s="24" t="s">
        <v>31</v>
      </c>
      <c r="C333" s="267" t="s">
        <v>1451</v>
      </c>
      <c r="D333" s="267">
        <v>16</v>
      </c>
      <c r="E333" s="18" t="s">
        <v>23</v>
      </c>
      <c r="F333" s="591" t="s">
        <v>955</v>
      </c>
      <c r="G333" s="17">
        <v>0</v>
      </c>
      <c r="H333" s="665"/>
      <c r="I333" s="539"/>
      <c r="J333" s="559"/>
      <c r="K333" s="459" t="str">
        <f>A333</f>
        <v>DW8045SJL</v>
      </c>
      <c r="L333" s="306" t="s">
        <v>778</v>
      </c>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267"/>
      <c r="AL333" s="267"/>
      <c r="AM333" s="267"/>
      <c r="AN333" s="267"/>
      <c r="AO333" s="267"/>
      <c r="AP333" s="267"/>
      <c r="AQ333" s="267"/>
      <c r="AR333" s="267"/>
      <c r="AS333" s="267"/>
      <c r="AT333" s="267"/>
      <c r="AU333" s="267"/>
      <c r="AV333" s="267"/>
      <c r="AW333" s="267"/>
      <c r="AX333" s="267"/>
      <c r="AY333" s="267"/>
      <c r="AZ333" s="268"/>
      <c r="BA333" s="269">
        <v>141</v>
      </c>
      <c r="BB333" s="269"/>
      <c r="BC333" s="269"/>
      <c r="BD333" s="272"/>
      <c r="BE333" s="193"/>
      <c r="BF333" s="6">
        <f>BE333*AZ333</f>
        <v>0</v>
      </c>
      <c r="BG333" s="431"/>
      <c r="BH333" s="430">
        <f>BG333*AZ333</f>
        <v>0</v>
      </c>
      <c r="BI333" s="124"/>
      <c r="BJ333" s="430">
        <f>BI333*AZ333</f>
        <v>0</v>
      </c>
      <c r="BK333" s="193"/>
      <c r="BM333" s="123"/>
      <c r="BN333" s="6">
        <f>BM333*AZ333</f>
        <v>0</v>
      </c>
      <c r="BO333" s="193"/>
      <c r="BP333" s="430">
        <f>BO333*AZ333</f>
        <v>0</v>
      </c>
      <c r="BQ333" s="193"/>
      <c r="BR333" s="6">
        <f>BQ333*AZ333</f>
        <v>0</v>
      </c>
      <c r="BU333" s="415">
        <f>BT333/12</f>
        <v>0</v>
      </c>
      <c r="BV333" s="421">
        <f>IF(OR(BT333=0),0,((G333-I333)/BU333))</f>
        <v>0</v>
      </c>
      <c r="BW333" s="420">
        <f t="shared" si="186"/>
        <v>0</v>
      </c>
      <c r="BX333" s="420"/>
      <c r="BY333" s="21" t="str">
        <f>A333</f>
        <v>DW8045SJL</v>
      </c>
    </row>
    <row r="334" spans="1:77" ht="26.25" customHeight="1" thickTop="1" thickBot="1" x14ac:dyDescent="0.25">
      <c r="A334" s="37"/>
      <c r="B334" s="9"/>
      <c r="C334" s="9"/>
      <c r="D334" s="9"/>
      <c r="E334" s="10"/>
      <c r="F334" s="398"/>
      <c r="G334" s="9"/>
      <c r="H334" s="277"/>
      <c r="I334" s="398"/>
      <c r="J334" s="398"/>
      <c r="K334" s="9"/>
      <c r="N334" s="9"/>
      <c r="O334" s="9"/>
      <c r="P334" s="9"/>
      <c r="Q334" s="9"/>
      <c r="R334" s="9"/>
      <c r="S334" s="9"/>
      <c r="T334" s="9"/>
      <c r="U334" s="9"/>
      <c r="V334" s="9"/>
      <c r="W334" s="9"/>
      <c r="X334" s="9"/>
      <c r="Y334" s="9"/>
      <c r="Z334" s="9"/>
      <c r="AB334" s="9"/>
      <c r="AC334" s="9"/>
      <c r="AD334" s="9"/>
      <c r="AK334" s="9"/>
      <c r="AL334" s="9"/>
      <c r="AM334" s="9"/>
      <c r="AN334" s="9"/>
      <c r="AO334" s="9"/>
      <c r="AQ334" s="9"/>
      <c r="AR334" s="9"/>
      <c r="AS334" s="9"/>
      <c r="AZ334" s="55"/>
      <c r="BA334" s="116"/>
      <c r="BB334" s="232"/>
      <c r="BC334" s="232"/>
      <c r="BE334" s="155"/>
      <c r="BG334" s="148"/>
      <c r="BI334" s="9"/>
      <c r="BK334" s="155"/>
      <c r="BM334" s="92"/>
      <c r="BO334" s="155"/>
      <c r="BQ334" s="155"/>
      <c r="BV334" s="421"/>
      <c r="BW334" s="420">
        <f t="shared" si="186"/>
        <v>0</v>
      </c>
      <c r="BX334" s="420"/>
      <c r="BY334" s="37"/>
    </row>
    <row r="335" spans="1:77" ht="18" customHeight="1" thickBot="1" x14ac:dyDescent="0.25">
      <c r="A335" s="12" t="s">
        <v>665</v>
      </c>
      <c r="B335" s="13"/>
      <c r="C335" s="13"/>
      <c r="D335" s="13"/>
      <c r="E335" s="14"/>
      <c r="F335" s="408"/>
      <c r="G335" s="13"/>
      <c r="H335" s="662"/>
      <c r="I335" s="408"/>
      <c r="J335" s="408"/>
      <c r="K335" s="13"/>
      <c r="L335" s="81"/>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9"/>
      <c r="BB335" s="232"/>
      <c r="BC335" s="232"/>
      <c r="BE335" s="148"/>
      <c r="BG335" s="190"/>
      <c r="BI335" s="9"/>
      <c r="BK335" s="148"/>
      <c r="BM335" s="9"/>
      <c r="BO335" s="148"/>
      <c r="BQ335" s="148"/>
      <c r="BV335" s="421"/>
      <c r="BW335" s="420">
        <f t="shared" si="186"/>
        <v>0</v>
      </c>
      <c r="BX335" s="420"/>
      <c r="BY335" s="12" t="s">
        <v>240</v>
      </c>
    </row>
    <row r="336" spans="1:77" ht="15.75" customHeight="1" thickBot="1" x14ac:dyDescent="0.25">
      <c r="A336" s="251" t="s">
        <v>1006</v>
      </c>
      <c r="B336" s="24" t="s">
        <v>1454</v>
      </c>
      <c r="C336" s="24" t="s">
        <v>996</v>
      </c>
      <c r="D336" s="24">
        <v>16</v>
      </c>
      <c r="E336" s="25"/>
      <c r="F336" s="588"/>
      <c r="G336" s="24">
        <v>72</v>
      </c>
      <c r="H336" s="663"/>
      <c r="I336" s="538"/>
      <c r="J336" s="452"/>
      <c r="K336" s="460" t="str">
        <f>A336</f>
        <v>XDW305625H</v>
      </c>
      <c r="L336" s="367" t="s">
        <v>780</v>
      </c>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11">
        <v>10</v>
      </c>
      <c r="BA336" s="83">
        <v>84</v>
      </c>
      <c r="BB336" s="232">
        <f>G336*BA336</f>
        <v>6048</v>
      </c>
      <c r="BC336" s="232">
        <f>BB336*$BC$5</f>
        <v>3961.44</v>
      </c>
      <c r="BE336" s="128"/>
      <c r="BF336" s="6">
        <f>BE336*AZ336</f>
        <v>0</v>
      </c>
      <c r="BG336" s="128"/>
      <c r="BH336" s="6">
        <f>BG336*AZ336</f>
        <v>0</v>
      </c>
      <c r="BI336" s="120"/>
      <c r="BJ336" s="6">
        <f>BI336*AZ336</f>
        <v>0</v>
      </c>
      <c r="BK336" s="128"/>
      <c r="BM336" s="120"/>
      <c r="BN336" s="6">
        <f t="shared" ref="BN336:BN348" si="187">BM336*AZ336</f>
        <v>0</v>
      </c>
      <c r="BO336" s="128"/>
      <c r="BP336" s="6">
        <f>BO336*AZ336</f>
        <v>0</v>
      </c>
      <c r="BQ336" s="701"/>
      <c r="BR336" s="6">
        <f>BQ336*AZ336</f>
        <v>0</v>
      </c>
      <c r="BS336" s="8">
        <v>123</v>
      </c>
      <c r="BT336" s="8">
        <v>128</v>
      </c>
      <c r="BU336" s="415">
        <f>BT336/12</f>
        <v>10.666666666666666</v>
      </c>
      <c r="BV336" s="421">
        <f>IF(OR(BT336=0),0,((G336-I336)/BU336))</f>
        <v>6.75</v>
      </c>
      <c r="BW336" s="420">
        <f t="shared" si="186"/>
        <v>6.75</v>
      </c>
      <c r="BX336" s="420"/>
      <c r="BY336" s="21" t="str">
        <f>A336</f>
        <v>XDW305625H</v>
      </c>
    </row>
    <row r="337" spans="1:77" ht="15.75" customHeight="1" thickBot="1" x14ac:dyDescent="0.25">
      <c r="A337" s="249" t="s">
        <v>1007</v>
      </c>
      <c r="B337" s="24" t="s">
        <v>1454</v>
      </c>
      <c r="C337" s="1" t="s">
        <v>995</v>
      </c>
      <c r="D337" s="1">
        <v>16</v>
      </c>
      <c r="E337" s="2"/>
      <c r="F337" s="589"/>
      <c r="G337" s="1">
        <v>8</v>
      </c>
      <c r="H337" s="664"/>
      <c r="I337" s="462"/>
      <c r="J337" s="452"/>
      <c r="K337" s="442" t="str">
        <f>A337</f>
        <v>XDW405625H</v>
      </c>
      <c r="L337" s="368" t="s">
        <v>770</v>
      </c>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79">
        <v>13</v>
      </c>
      <c r="BA337" s="84">
        <v>110</v>
      </c>
      <c r="BB337" s="232">
        <f>G337*BA337</f>
        <v>880</v>
      </c>
      <c r="BC337" s="232">
        <f>BB337*$BC$5</f>
        <v>576.4</v>
      </c>
      <c r="BE337" s="129"/>
      <c r="BF337" s="6">
        <f>BE337*AZ337</f>
        <v>0</v>
      </c>
      <c r="BG337" s="129"/>
      <c r="BH337" s="6">
        <f>BG337*AZ337</f>
        <v>0</v>
      </c>
      <c r="BI337" s="121"/>
      <c r="BJ337" s="6">
        <f>BI337*AZ337</f>
        <v>0</v>
      </c>
      <c r="BK337" s="129"/>
      <c r="BM337" s="121"/>
      <c r="BN337" s="6">
        <f t="shared" si="187"/>
        <v>0</v>
      </c>
      <c r="BO337" s="129"/>
      <c r="BP337" s="6">
        <f>BO337*AZ337</f>
        <v>0</v>
      </c>
      <c r="BQ337" s="129"/>
      <c r="BR337" s="6">
        <f>BQ337*AZ337</f>
        <v>0</v>
      </c>
      <c r="BS337" s="8">
        <v>2</v>
      </c>
      <c r="BT337" s="8">
        <v>2</v>
      </c>
      <c r="BU337" s="415">
        <f>BT337/12</f>
        <v>0.16666666666666666</v>
      </c>
      <c r="BV337" s="421">
        <f>IF(OR(BT337=0),0,((G337-I337)/BU337))</f>
        <v>48</v>
      </c>
      <c r="BW337" s="420">
        <f t="shared" si="186"/>
        <v>48</v>
      </c>
      <c r="BX337" s="420"/>
      <c r="BY337" s="21" t="str">
        <f>A337</f>
        <v>XDW405625H</v>
      </c>
    </row>
    <row r="338" spans="1:77" ht="15.75" customHeight="1" thickBot="1" x14ac:dyDescent="0.25">
      <c r="A338" s="252" t="s">
        <v>1008</v>
      </c>
      <c r="B338" s="24" t="s">
        <v>1454</v>
      </c>
      <c r="C338" s="17" t="s">
        <v>997</v>
      </c>
      <c r="D338" s="17">
        <v>16</v>
      </c>
      <c r="E338" s="18"/>
      <c r="F338" s="591"/>
      <c r="G338" s="17">
        <v>8</v>
      </c>
      <c r="H338" s="665"/>
      <c r="I338" s="539"/>
      <c r="J338" s="452"/>
      <c r="K338" s="461" t="str">
        <f>A338</f>
        <v>XDWP605625H</v>
      </c>
      <c r="L338" s="372" t="s">
        <v>770</v>
      </c>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12">
        <v>19</v>
      </c>
      <c r="BA338" s="85">
        <v>149</v>
      </c>
      <c r="BB338" s="232">
        <f>G338*BA338</f>
        <v>1192</v>
      </c>
      <c r="BC338" s="232">
        <f>BB338*$BC$5</f>
        <v>780.76</v>
      </c>
      <c r="BE338" s="129"/>
      <c r="BF338" s="6">
        <f>BE338*AZ338</f>
        <v>0</v>
      </c>
      <c r="BG338" s="129"/>
      <c r="BH338" s="6">
        <f>BG338*AZ338</f>
        <v>0</v>
      </c>
      <c r="BI338" s="121"/>
      <c r="BJ338" s="6">
        <f>BI338*AZ338</f>
        <v>0</v>
      </c>
      <c r="BK338" s="129"/>
      <c r="BM338" s="121"/>
      <c r="BN338" s="6">
        <f t="shared" si="187"/>
        <v>0</v>
      </c>
      <c r="BO338" s="129"/>
      <c r="BP338" s="6">
        <f>BO338*AZ338</f>
        <v>0</v>
      </c>
      <c r="BQ338" s="129"/>
      <c r="BR338" s="6">
        <f>BQ338*AZ338</f>
        <v>0</v>
      </c>
      <c r="BS338" s="8">
        <v>7</v>
      </c>
      <c r="BT338" s="8">
        <v>7</v>
      </c>
      <c r="BU338" s="415">
        <f>BT338/12</f>
        <v>0.58333333333333337</v>
      </c>
      <c r="BV338" s="421">
        <f>IF(OR(BT338=0),0,((G338-I338)/BU338))</f>
        <v>13.714285714285714</v>
      </c>
      <c r="BW338" s="420">
        <f t="shared" si="186"/>
        <v>13.714285714285714</v>
      </c>
      <c r="BX338" s="420"/>
      <c r="BY338" s="21" t="str">
        <f>A338</f>
        <v>XDWP605625H</v>
      </c>
    </row>
    <row r="339" spans="1:77" ht="16.5" thickBot="1" x14ac:dyDescent="0.25">
      <c r="A339" s="15" t="s">
        <v>1009</v>
      </c>
      <c r="B339" s="3"/>
      <c r="C339" s="3"/>
      <c r="D339" s="3"/>
      <c r="E339" s="16"/>
      <c r="F339" s="402"/>
      <c r="G339" s="3"/>
      <c r="H339" s="666"/>
      <c r="I339" s="402"/>
      <c r="J339" s="402"/>
      <c r="K339" s="9"/>
      <c r="N339" s="137"/>
      <c r="O339" s="9"/>
      <c r="P339" s="9"/>
      <c r="Q339" s="9"/>
      <c r="R339" s="9"/>
      <c r="S339" s="9"/>
      <c r="T339" s="9"/>
      <c r="U339" s="9"/>
      <c r="V339" s="9"/>
      <c r="W339" s="9"/>
      <c r="X339" s="9"/>
      <c r="Y339" s="9"/>
      <c r="Z339" s="9"/>
      <c r="AB339" s="9"/>
      <c r="AC339" s="9"/>
      <c r="AD339" s="9"/>
      <c r="AK339" s="9"/>
      <c r="AL339" s="9"/>
      <c r="AM339" s="9"/>
      <c r="AN339" s="9"/>
      <c r="AO339" s="9"/>
      <c r="AQ339" s="9"/>
      <c r="AR339" s="9"/>
      <c r="AS339" s="9"/>
      <c r="AZ339" s="9"/>
      <c r="BA339" s="91"/>
      <c r="BB339" s="232"/>
      <c r="BC339" s="232"/>
      <c r="BE339" s="221"/>
      <c r="BG339" s="221"/>
      <c r="BI339" s="127"/>
      <c r="BK339" s="221"/>
      <c r="BM339" s="127"/>
      <c r="BN339" s="6">
        <f t="shared" si="187"/>
        <v>0</v>
      </c>
      <c r="BO339" s="221"/>
      <c r="BQ339" s="221"/>
      <c r="BV339" s="421"/>
      <c r="BW339" s="420">
        <f t="shared" si="186"/>
        <v>0</v>
      </c>
      <c r="BX339" s="420"/>
      <c r="BY339" s="15" t="s">
        <v>241</v>
      </c>
    </row>
    <row r="340" spans="1:77" ht="16.5" customHeight="1" thickBot="1" x14ac:dyDescent="0.25">
      <c r="A340" s="251" t="s">
        <v>1010</v>
      </c>
      <c r="B340" s="24" t="s">
        <v>1454</v>
      </c>
      <c r="C340" s="24" t="s">
        <v>998</v>
      </c>
      <c r="D340" s="24">
        <v>16</v>
      </c>
      <c r="E340" s="25"/>
      <c r="F340" s="588" t="s">
        <v>1124</v>
      </c>
      <c r="G340" s="24">
        <v>37</v>
      </c>
      <c r="H340" s="663"/>
      <c r="I340" s="538"/>
      <c r="J340" s="560"/>
      <c r="K340" s="460" t="s">
        <v>1010</v>
      </c>
      <c r="L340" s="367" t="s">
        <v>782</v>
      </c>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11">
        <v>23</v>
      </c>
      <c r="BA340" s="83">
        <v>223</v>
      </c>
      <c r="BB340" s="232">
        <f>G340*BA340</f>
        <v>8251</v>
      </c>
      <c r="BC340" s="232">
        <f>BB340*$BC$5</f>
        <v>5404.4050000000007</v>
      </c>
      <c r="BE340" s="128"/>
      <c r="BF340" s="6">
        <f>BE340*AZ340</f>
        <v>0</v>
      </c>
      <c r="BG340" s="128"/>
      <c r="BH340" s="6">
        <f>BG340*AZ340</f>
        <v>0</v>
      </c>
      <c r="BI340" s="120"/>
      <c r="BJ340" s="6">
        <f>BI340*AZ340</f>
        <v>0</v>
      </c>
      <c r="BK340" s="128"/>
      <c r="BM340" s="120"/>
      <c r="BN340" s="6">
        <f t="shared" si="187"/>
        <v>0</v>
      </c>
      <c r="BO340" s="128"/>
      <c r="BP340" s="6">
        <f>BO340*AZ340</f>
        <v>0</v>
      </c>
      <c r="BQ340" s="701"/>
      <c r="BR340" s="6">
        <f>BQ340*AZ340</f>
        <v>0</v>
      </c>
      <c r="BS340" s="8">
        <v>33</v>
      </c>
      <c r="BT340" s="8">
        <v>32</v>
      </c>
      <c r="BU340" s="415">
        <f>BT340/12</f>
        <v>2.6666666666666665</v>
      </c>
      <c r="BV340" s="421">
        <f>IF(OR(BT340=0),0,((G340-I340)/BU340))</f>
        <v>13.875</v>
      </c>
      <c r="BW340" s="420">
        <f t="shared" si="186"/>
        <v>13.875</v>
      </c>
      <c r="BX340" s="420"/>
      <c r="BY340" s="21" t="str">
        <f>A340</f>
        <v>XDW685625HJR</v>
      </c>
    </row>
    <row r="341" spans="1:77" ht="16.5" customHeight="1" thickBot="1" x14ac:dyDescent="0.25">
      <c r="A341" s="249" t="s">
        <v>746</v>
      </c>
      <c r="B341" s="24" t="s">
        <v>1454</v>
      </c>
      <c r="C341" s="1" t="s">
        <v>999</v>
      </c>
      <c r="D341" s="1">
        <v>16</v>
      </c>
      <c r="E341" s="2" t="s">
        <v>23</v>
      </c>
      <c r="F341" s="588" t="s">
        <v>1124</v>
      </c>
      <c r="G341" s="1">
        <v>38</v>
      </c>
      <c r="H341" s="664"/>
      <c r="I341" s="462"/>
      <c r="J341" s="560"/>
      <c r="K341" s="442" t="s">
        <v>746</v>
      </c>
      <c r="L341" s="368" t="s">
        <v>781</v>
      </c>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79">
        <v>23</v>
      </c>
      <c r="BA341" s="84">
        <v>212</v>
      </c>
      <c r="BB341" s="232">
        <f>G341*BA341</f>
        <v>8056</v>
      </c>
      <c r="BC341" s="232">
        <f>BB341*$BC$5</f>
        <v>5276.68</v>
      </c>
      <c r="BE341" s="129"/>
      <c r="BF341" s="6">
        <f>BE341*AZ341</f>
        <v>0</v>
      </c>
      <c r="BG341" s="129"/>
      <c r="BH341" s="6">
        <f>BG341*AZ341</f>
        <v>0</v>
      </c>
      <c r="BI341" s="121"/>
      <c r="BJ341" s="6">
        <f>BI341*AZ341</f>
        <v>0</v>
      </c>
      <c r="BK341" s="129"/>
      <c r="BM341" s="121"/>
      <c r="BN341" s="6">
        <f t="shared" si="187"/>
        <v>0</v>
      </c>
      <c r="BO341" s="129"/>
      <c r="BP341" s="6">
        <f>BO341*AZ341</f>
        <v>0</v>
      </c>
      <c r="BQ341" s="698"/>
      <c r="BR341" s="6">
        <f>BQ341*AZ341</f>
        <v>0</v>
      </c>
      <c r="BS341" s="8">
        <v>30</v>
      </c>
      <c r="BT341" s="8">
        <v>29</v>
      </c>
      <c r="BU341" s="415">
        <f>BT341/12</f>
        <v>2.4166666666666665</v>
      </c>
      <c r="BV341" s="421">
        <f>IF(OR(BT341=0),0,((G341-I341)/BU341))</f>
        <v>15.724137931034484</v>
      </c>
      <c r="BW341" s="420">
        <f t="shared" si="186"/>
        <v>15.724137931034484</v>
      </c>
      <c r="BX341" s="420"/>
      <c r="BY341" s="21" t="str">
        <f>A341</f>
        <v>XDW685625SJR</v>
      </c>
    </row>
    <row r="342" spans="1:77" ht="16.5" customHeight="1" thickBot="1" x14ac:dyDescent="0.25">
      <c r="A342" s="249" t="s">
        <v>1011</v>
      </c>
      <c r="B342" s="24" t="s">
        <v>1454</v>
      </c>
      <c r="C342" s="1" t="s">
        <v>1000</v>
      </c>
      <c r="D342" s="1">
        <v>16</v>
      </c>
      <c r="E342" s="2"/>
      <c r="F342" s="588" t="s">
        <v>1124</v>
      </c>
      <c r="G342" s="1">
        <v>8</v>
      </c>
      <c r="H342" s="664"/>
      <c r="I342" s="462"/>
      <c r="J342" s="560"/>
      <c r="K342" s="442" t="str">
        <f>A342</f>
        <v>XDW685625HJL</v>
      </c>
      <c r="L342" s="368" t="s">
        <v>783</v>
      </c>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79">
        <v>23</v>
      </c>
      <c r="BA342" s="84">
        <v>223</v>
      </c>
      <c r="BB342" s="232">
        <f>G342*BA342</f>
        <v>1784</v>
      </c>
      <c r="BC342" s="232">
        <f>BB342*$BC$5</f>
        <v>1168.52</v>
      </c>
      <c r="BE342" s="129"/>
      <c r="BF342" s="6">
        <f>BE342*AZ342</f>
        <v>0</v>
      </c>
      <c r="BG342" s="129"/>
      <c r="BH342" s="6">
        <f>BG342*AZ342</f>
        <v>0</v>
      </c>
      <c r="BI342" s="121"/>
      <c r="BJ342" s="6">
        <f>BI342*AZ342</f>
        <v>0</v>
      </c>
      <c r="BK342" s="129"/>
      <c r="BM342" s="121"/>
      <c r="BN342" s="6">
        <f t="shared" si="187"/>
        <v>0</v>
      </c>
      <c r="BO342" s="129"/>
      <c r="BP342" s="6">
        <f>BO342*AZ342</f>
        <v>0</v>
      </c>
      <c r="BQ342" s="129"/>
      <c r="BR342" s="6">
        <f>BQ342*AZ342</f>
        <v>0</v>
      </c>
      <c r="BS342" s="8">
        <v>36</v>
      </c>
      <c r="BT342" s="8">
        <v>37</v>
      </c>
      <c r="BU342" s="415">
        <f>BT342/12</f>
        <v>3.0833333333333335</v>
      </c>
      <c r="BV342" s="421">
        <f>IF(OR(BT342=0),0,((G342-I342)/BU342))</f>
        <v>2.5945945945945943</v>
      </c>
      <c r="BW342" s="420">
        <f t="shared" si="186"/>
        <v>2.5945945945945943</v>
      </c>
      <c r="BX342" s="420"/>
      <c r="BY342" s="21" t="str">
        <f>A342</f>
        <v>XDW685625HJL</v>
      </c>
    </row>
    <row r="343" spans="1:77" ht="16.5" customHeight="1" x14ac:dyDescent="0.2">
      <c r="A343" s="249" t="s">
        <v>1012</v>
      </c>
      <c r="B343" s="24" t="s">
        <v>1454</v>
      </c>
      <c r="C343" s="1" t="s">
        <v>1001</v>
      </c>
      <c r="D343" s="1">
        <v>16</v>
      </c>
      <c r="E343" s="2" t="s">
        <v>23</v>
      </c>
      <c r="F343" s="588" t="s">
        <v>1124</v>
      </c>
      <c r="G343" s="1">
        <v>11</v>
      </c>
      <c r="H343" s="664"/>
      <c r="I343" s="462"/>
      <c r="J343" s="560"/>
      <c r="K343" s="442" t="s">
        <v>1012</v>
      </c>
      <c r="L343" s="368" t="s">
        <v>784</v>
      </c>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79">
        <v>23</v>
      </c>
      <c r="BA343" s="84">
        <v>212</v>
      </c>
      <c r="BB343" s="232">
        <f>G343*BA343</f>
        <v>2332</v>
      </c>
      <c r="BC343" s="232">
        <f>BB343*$BC$5</f>
        <v>1527.46</v>
      </c>
      <c r="BE343" s="129"/>
      <c r="BF343" s="6">
        <f>BE343*AZ343</f>
        <v>0</v>
      </c>
      <c r="BG343" s="129"/>
      <c r="BH343" s="6">
        <f>BG343*AZ343</f>
        <v>0</v>
      </c>
      <c r="BI343" s="121"/>
      <c r="BJ343" s="6">
        <f>BI343*AZ343</f>
        <v>0</v>
      </c>
      <c r="BK343" s="129"/>
      <c r="BM343" s="121"/>
      <c r="BN343" s="6">
        <f t="shared" si="187"/>
        <v>0</v>
      </c>
      <c r="BO343" s="129"/>
      <c r="BP343" s="6">
        <f>BO343*AZ343</f>
        <v>0</v>
      </c>
      <c r="BQ343" s="698"/>
      <c r="BR343" s="6">
        <f>BQ343*AZ343</f>
        <v>0</v>
      </c>
      <c r="BS343" s="8">
        <v>32</v>
      </c>
      <c r="BT343" s="8">
        <v>33</v>
      </c>
      <c r="BU343" s="415">
        <f>BT343/12</f>
        <v>2.75</v>
      </c>
      <c r="BV343" s="421">
        <f>IF(OR(BT343=0),0,((G343-I343)/BU343))</f>
        <v>4</v>
      </c>
      <c r="BW343" s="420">
        <f t="shared" si="186"/>
        <v>4</v>
      </c>
      <c r="BX343" s="420"/>
      <c r="BY343" s="21" t="str">
        <f>A343</f>
        <v>XDW685625SJL</v>
      </c>
    </row>
    <row r="344" spans="1:77" ht="16.5" customHeight="1" thickBot="1" x14ac:dyDescent="0.25">
      <c r="A344" s="63"/>
      <c r="B344" s="9"/>
      <c r="C344" s="9"/>
      <c r="D344" s="9"/>
      <c r="E344" s="10"/>
      <c r="F344" s="398"/>
      <c r="G344" s="9"/>
      <c r="H344" s="277"/>
      <c r="I344" s="541"/>
      <c r="J344" s="542"/>
      <c r="K344" s="52"/>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9"/>
      <c r="BA344" s="91"/>
      <c r="BB344" s="232"/>
      <c r="BC344" s="232"/>
      <c r="BE344" s="219"/>
      <c r="BG344" s="219"/>
      <c r="BI344" s="127"/>
      <c r="BK344" s="219"/>
      <c r="BM344" s="127"/>
      <c r="BN344" s="6">
        <f t="shared" si="187"/>
        <v>0</v>
      </c>
      <c r="BO344" s="219"/>
      <c r="BQ344" s="219"/>
      <c r="BV344" s="421"/>
      <c r="BW344" s="420">
        <f t="shared" si="186"/>
        <v>0</v>
      </c>
      <c r="BX344" s="420"/>
      <c r="BY344" s="63"/>
    </row>
    <row r="345" spans="1:77" s="7" customFormat="1" ht="15.75" customHeight="1" thickBot="1" x14ac:dyDescent="0.25">
      <c r="A345" s="249" t="s">
        <v>1013</v>
      </c>
      <c r="B345" s="24" t="s">
        <v>1454</v>
      </c>
      <c r="C345" s="1" t="s">
        <v>1002</v>
      </c>
      <c r="D345" s="1">
        <v>16</v>
      </c>
      <c r="E345" s="2"/>
      <c r="F345" s="589" t="s">
        <v>1125</v>
      </c>
      <c r="G345" s="1">
        <v>32</v>
      </c>
      <c r="H345" s="664"/>
      <c r="I345" s="462"/>
      <c r="J345" s="452"/>
      <c r="K345" s="442" t="str">
        <f>A345</f>
        <v>XDW705625HJR</v>
      </c>
      <c r="L345" s="368" t="s">
        <v>786</v>
      </c>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79">
        <v>22</v>
      </c>
      <c r="BA345" s="84">
        <v>231</v>
      </c>
      <c r="BB345" s="232">
        <f>G345*BA345</f>
        <v>7392</v>
      </c>
      <c r="BC345" s="232">
        <f>BB345*$BC$5</f>
        <v>4841.76</v>
      </c>
      <c r="BE345" s="129"/>
      <c r="BF345" s="6">
        <f>BE345*AZ345</f>
        <v>0</v>
      </c>
      <c r="BG345" s="129"/>
      <c r="BH345" s="6">
        <f>BG345*AZ345</f>
        <v>0</v>
      </c>
      <c r="BI345" s="129">
        <v>15</v>
      </c>
      <c r="BJ345" s="6">
        <f>BI345*AZ345</f>
        <v>330</v>
      </c>
      <c r="BK345" s="129"/>
      <c r="BL345" s="6"/>
      <c r="BM345" s="121"/>
      <c r="BN345" s="6">
        <f t="shared" si="187"/>
        <v>0</v>
      </c>
      <c r="BO345" s="129"/>
      <c r="BP345" s="6">
        <f>BO345*AZ345</f>
        <v>0</v>
      </c>
      <c r="BQ345" s="129"/>
      <c r="BR345" s="6">
        <f>BQ345*AZ345</f>
        <v>0</v>
      </c>
      <c r="BS345" s="8">
        <v>38</v>
      </c>
      <c r="BT345" s="8">
        <v>41</v>
      </c>
      <c r="BU345" s="415">
        <f>BT345/12</f>
        <v>3.4166666666666665</v>
      </c>
      <c r="BV345" s="421">
        <f>IF(OR(BT345=0),0,((G345-I345)/BU345))</f>
        <v>9.3658536585365866</v>
      </c>
      <c r="BW345" s="420">
        <f t="shared" si="186"/>
        <v>13.75609756097561</v>
      </c>
      <c r="BX345" s="420"/>
      <c r="BY345" s="21" t="str">
        <f>A345</f>
        <v>XDW705625HJR</v>
      </c>
    </row>
    <row r="346" spans="1:77" ht="15.75" customHeight="1" thickBot="1" x14ac:dyDescent="0.25">
      <c r="A346" s="249" t="s">
        <v>1014</v>
      </c>
      <c r="B346" s="24" t="s">
        <v>1454</v>
      </c>
      <c r="C346" s="1" t="s">
        <v>1003</v>
      </c>
      <c r="D346" s="1">
        <v>16</v>
      </c>
      <c r="E346" s="2" t="s">
        <v>23</v>
      </c>
      <c r="F346" s="589" t="s">
        <v>1125</v>
      </c>
      <c r="G346" s="1">
        <v>7</v>
      </c>
      <c r="H346" s="664"/>
      <c r="I346" s="462"/>
      <c r="J346" s="452"/>
      <c r="K346" s="442" t="str">
        <f>A346</f>
        <v>XDW705625SJR</v>
      </c>
      <c r="L346" s="368" t="s">
        <v>788</v>
      </c>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79">
        <v>22</v>
      </c>
      <c r="BA346" s="84">
        <v>220</v>
      </c>
      <c r="BB346" s="232">
        <f>G346*BA346</f>
        <v>1540</v>
      </c>
      <c r="BC346" s="232">
        <f>BB346*$BC$5</f>
        <v>1008.7</v>
      </c>
      <c r="BE346" s="129"/>
      <c r="BF346" s="6">
        <f>BE346*AZ346</f>
        <v>0</v>
      </c>
      <c r="BG346" s="129"/>
      <c r="BH346" s="6">
        <f>BG346*AZ346</f>
        <v>0</v>
      </c>
      <c r="BI346" s="129">
        <v>30</v>
      </c>
      <c r="BJ346" s="6">
        <f>BI346*AZ346</f>
        <v>660</v>
      </c>
      <c r="BK346" s="129"/>
      <c r="BM346" s="121"/>
      <c r="BN346" s="6">
        <f t="shared" si="187"/>
        <v>0</v>
      </c>
      <c r="BO346" s="129"/>
      <c r="BP346" s="6">
        <f>BO346*AZ346</f>
        <v>0</v>
      </c>
      <c r="BQ346" s="129"/>
      <c r="BR346" s="6">
        <f>BQ346*AZ346</f>
        <v>0</v>
      </c>
      <c r="BS346" s="8">
        <v>22</v>
      </c>
      <c r="BT346" s="8">
        <v>25</v>
      </c>
      <c r="BU346" s="415">
        <f>BT346/12</f>
        <v>2.0833333333333335</v>
      </c>
      <c r="BV346" s="421">
        <f>IF(OR(BT346=0),0,((G346-I346)/BU346))</f>
        <v>3.36</v>
      </c>
      <c r="BW346" s="420">
        <f t="shared" si="186"/>
        <v>17.759999999999998</v>
      </c>
      <c r="BX346" s="420"/>
      <c r="BY346" s="21" t="str">
        <f>A346</f>
        <v>XDW705625SJR</v>
      </c>
    </row>
    <row r="347" spans="1:77" ht="15.75" customHeight="1" thickBot="1" x14ac:dyDescent="0.25">
      <c r="A347" s="253" t="s">
        <v>1015</v>
      </c>
      <c r="B347" s="24" t="s">
        <v>1454</v>
      </c>
      <c r="C347" s="27" t="s">
        <v>1004</v>
      </c>
      <c r="D347" s="27">
        <v>16</v>
      </c>
      <c r="E347" s="28"/>
      <c r="F347" s="589" t="s">
        <v>1125</v>
      </c>
      <c r="G347" s="27">
        <v>18</v>
      </c>
      <c r="H347" s="667"/>
      <c r="I347" s="462"/>
      <c r="J347" s="452"/>
      <c r="K347" s="442" t="str">
        <f>A347</f>
        <v>XDW705625HJL</v>
      </c>
      <c r="L347" s="369" t="s">
        <v>785</v>
      </c>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370">
        <v>22</v>
      </c>
      <c r="BA347" s="135">
        <v>231</v>
      </c>
      <c r="BB347" s="232">
        <f>G347*BA347</f>
        <v>4158</v>
      </c>
      <c r="BC347" s="232">
        <f>BB347*$BC$5</f>
        <v>2723.4900000000002</v>
      </c>
      <c r="BE347" s="218"/>
      <c r="BF347" s="6">
        <f>BE347*AZ347</f>
        <v>0</v>
      </c>
      <c r="BG347" s="218"/>
      <c r="BH347" s="6">
        <f>BG347*AZ347</f>
        <v>0</v>
      </c>
      <c r="BI347" s="218">
        <v>15</v>
      </c>
      <c r="BJ347" s="6">
        <f>BI347*AZ347</f>
        <v>330</v>
      </c>
      <c r="BK347" s="218"/>
      <c r="BM347" s="122"/>
      <c r="BN347" s="6">
        <f t="shared" si="187"/>
        <v>0</v>
      </c>
      <c r="BO347" s="218"/>
      <c r="BP347" s="6">
        <f>BO347*AZ347</f>
        <v>0</v>
      </c>
      <c r="BQ347" s="218"/>
      <c r="BR347" s="6">
        <f>BQ347*AZ347</f>
        <v>0</v>
      </c>
      <c r="BS347" s="8">
        <v>33</v>
      </c>
      <c r="BT347" s="8">
        <v>32</v>
      </c>
      <c r="BU347" s="415">
        <f>BT347/12</f>
        <v>2.6666666666666665</v>
      </c>
      <c r="BV347" s="421">
        <f>IF(OR(BT347=0),0,((G347-I347)/BU347))</f>
        <v>6.75</v>
      </c>
      <c r="BW347" s="420">
        <f t="shared" si="186"/>
        <v>12.375</v>
      </c>
      <c r="BX347" s="420"/>
      <c r="BY347" s="21" t="str">
        <f>A347</f>
        <v>XDW705625HJL</v>
      </c>
    </row>
    <row r="348" spans="1:77" ht="15.75" customHeight="1" thickBot="1" x14ac:dyDescent="0.25">
      <c r="A348" s="252" t="s">
        <v>1016</v>
      </c>
      <c r="B348" s="24" t="s">
        <v>1454</v>
      </c>
      <c r="C348" s="17" t="s">
        <v>1005</v>
      </c>
      <c r="D348" s="17">
        <v>16</v>
      </c>
      <c r="E348" s="18" t="s">
        <v>23</v>
      </c>
      <c r="F348" s="589" t="s">
        <v>1125</v>
      </c>
      <c r="G348" s="17">
        <v>54</v>
      </c>
      <c r="H348" s="665"/>
      <c r="I348" s="539"/>
      <c r="J348" s="452"/>
      <c r="K348" s="461" t="str">
        <f>A348</f>
        <v>XDW705625SJL</v>
      </c>
      <c r="L348" s="301" t="s">
        <v>787</v>
      </c>
      <c r="M348" s="180"/>
      <c r="N348" s="9"/>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77">
        <v>22</v>
      </c>
      <c r="BA348" s="85">
        <v>220</v>
      </c>
      <c r="BB348" s="232">
        <f>G348*BA348</f>
        <v>11880</v>
      </c>
      <c r="BC348" s="232">
        <f>BB348*$BC$5</f>
        <v>7781.4000000000005</v>
      </c>
      <c r="BE348" s="129"/>
      <c r="BF348" s="6">
        <f>BE348*AZ348</f>
        <v>0</v>
      </c>
      <c r="BG348" s="129"/>
      <c r="BH348" s="6">
        <f>BG348*AZ348</f>
        <v>0</v>
      </c>
      <c r="BI348" s="129"/>
      <c r="BJ348" s="6">
        <f>BI348*AZ348</f>
        <v>0</v>
      </c>
      <c r="BK348" s="129"/>
      <c r="BM348" s="121"/>
      <c r="BN348" s="6">
        <f t="shared" si="187"/>
        <v>0</v>
      </c>
      <c r="BO348" s="129"/>
      <c r="BP348" s="6">
        <f>BO348*AZ348</f>
        <v>0</v>
      </c>
      <c r="BQ348" s="129"/>
      <c r="BR348" s="6">
        <f>BQ348*AZ348</f>
        <v>0</v>
      </c>
      <c r="BS348" s="8">
        <v>32</v>
      </c>
      <c r="BT348" s="8">
        <v>32</v>
      </c>
      <c r="BU348" s="415">
        <f>BT348/12</f>
        <v>2.6666666666666665</v>
      </c>
      <c r="BV348" s="421">
        <f>IF(OR(BT348=0),0,((G348-I348)/BU348))</f>
        <v>20.25</v>
      </c>
      <c r="BW348" s="420">
        <f t="shared" si="186"/>
        <v>20.25</v>
      </c>
      <c r="BX348" s="420"/>
      <c r="BY348" s="21" t="str">
        <f>A348</f>
        <v>XDW705625SJL</v>
      </c>
    </row>
    <row r="349" spans="1:77" ht="26.25" customHeight="1" thickBot="1" x14ac:dyDescent="0.25">
      <c r="A349" s="37"/>
      <c r="B349" s="9"/>
      <c r="C349" s="9"/>
      <c r="D349" s="9"/>
      <c r="E349" s="10"/>
      <c r="F349" s="398"/>
      <c r="G349" s="9"/>
      <c r="H349" s="277"/>
      <c r="J349" s="398"/>
      <c r="K349" s="9"/>
      <c r="N349" s="81"/>
      <c r="O349" s="9"/>
      <c r="P349" s="9"/>
      <c r="Q349" s="9"/>
      <c r="R349" s="9"/>
      <c r="S349" s="9"/>
      <c r="T349" s="9"/>
      <c r="U349" s="9"/>
      <c r="V349" s="9"/>
      <c r="W349" s="9"/>
      <c r="X349" s="9"/>
      <c r="Y349" s="9"/>
      <c r="Z349" s="9"/>
      <c r="AB349" s="9"/>
      <c r="AC349" s="9"/>
      <c r="AD349" s="9"/>
      <c r="AK349" s="9"/>
      <c r="AL349" s="9"/>
      <c r="AM349" s="9"/>
      <c r="AN349" s="9"/>
      <c r="AO349" s="9"/>
      <c r="AQ349" s="9"/>
      <c r="AR349" s="9"/>
      <c r="AS349" s="9"/>
      <c r="AZ349" s="64"/>
      <c r="BA349" s="254"/>
      <c r="BB349" s="232"/>
      <c r="BC349" s="232"/>
      <c r="BE349" s="195"/>
      <c r="BG349" s="195"/>
      <c r="BI349" s="81"/>
      <c r="BK349" s="195"/>
      <c r="BM349" s="81"/>
      <c r="BO349" s="195"/>
      <c r="BQ349" s="195"/>
      <c r="BV349" s="421"/>
      <c r="BW349" s="420">
        <f>IF(OR(BT349=0),0,((G349+BI349+BO349+BE349+BG349+BM349+BK349+BQ349-I350)/BU349))</f>
        <v>0</v>
      </c>
      <c r="BX349" s="420"/>
      <c r="BY349" s="37"/>
    </row>
    <row r="350" spans="1:77" ht="16.5" thickBot="1" x14ac:dyDescent="0.25">
      <c r="A350" s="12" t="s">
        <v>240</v>
      </c>
      <c r="B350" s="13"/>
      <c r="C350" s="13"/>
      <c r="D350" s="13"/>
      <c r="E350" s="14"/>
      <c r="F350" s="408"/>
      <c r="G350" s="13"/>
      <c r="H350" s="662"/>
      <c r="I350" s="398"/>
      <c r="J350" s="408"/>
      <c r="K350" s="13"/>
      <c r="L350" s="81"/>
      <c r="M350" s="81"/>
      <c r="N350" s="24"/>
      <c r="O350" s="81"/>
      <c r="P350" s="81"/>
      <c r="Q350" s="81"/>
      <c r="R350" s="81"/>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9"/>
      <c r="BB350" s="232"/>
      <c r="BC350" s="232"/>
      <c r="BE350" s="190"/>
      <c r="BG350" s="190"/>
      <c r="BI350" s="9"/>
      <c r="BK350" s="190"/>
      <c r="BM350" s="9"/>
      <c r="BO350" s="190"/>
      <c r="BQ350" s="190"/>
      <c r="BV350" s="421"/>
      <c r="BW350" s="420">
        <f>IF(OR(BT350=0),0,((G350+BI350+BO350+BE350+BG350+BM350+BK350+BQ350-#REF!)/BU350))</f>
        <v>0</v>
      </c>
      <c r="BX350" s="420"/>
      <c r="BY350" s="12" t="s">
        <v>240</v>
      </c>
    </row>
    <row r="351" spans="1:77" ht="13.5" thickBot="1" x14ac:dyDescent="0.25">
      <c r="A351" s="174" t="s">
        <v>355</v>
      </c>
      <c r="B351" s="24" t="s">
        <v>31</v>
      </c>
      <c r="C351" s="27" t="s">
        <v>171</v>
      </c>
      <c r="D351" s="27">
        <v>16</v>
      </c>
      <c r="E351" s="28"/>
      <c r="F351" s="590"/>
      <c r="G351" s="27">
        <v>60</v>
      </c>
      <c r="H351" s="667"/>
      <c r="I351" s="449"/>
      <c r="J351" s="452"/>
      <c r="K351" s="463" t="str">
        <f t="shared" ref="K351:K357" si="188">A351</f>
        <v>DW265625H</v>
      </c>
      <c r="L351" s="299" t="s">
        <v>789</v>
      </c>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207">
        <v>5</v>
      </c>
      <c r="BA351" s="83">
        <v>60</v>
      </c>
      <c r="BB351" s="232">
        <f t="shared" ref="BB351:BB357" si="189">G351*BA351</f>
        <v>3600</v>
      </c>
      <c r="BC351" s="232">
        <f t="shared" ref="BC351:BC357" si="190">BB351*$BC$5</f>
        <v>2358</v>
      </c>
      <c r="BE351" s="129"/>
      <c r="BF351" s="104">
        <f>BE351*X351</f>
        <v>0</v>
      </c>
      <c r="BG351" s="129"/>
      <c r="BH351" s="6">
        <f t="shared" ref="BH351:BH357" si="191">BG351*AZ351</f>
        <v>0</v>
      </c>
      <c r="BI351" s="359"/>
      <c r="BJ351" s="6">
        <f t="shared" ref="BJ351:BJ372" si="192">BI351*AZ351</f>
        <v>0</v>
      </c>
      <c r="BK351" s="129"/>
      <c r="BM351" s="423"/>
      <c r="BN351" s="6">
        <f t="shared" ref="BN351:BN357" si="193">BM351*AZ351</f>
        <v>0</v>
      </c>
      <c r="BO351" s="129"/>
      <c r="BP351" s="6">
        <f t="shared" ref="BP351:BP357" si="194">BO351*AZ351</f>
        <v>0</v>
      </c>
      <c r="BQ351" s="129"/>
      <c r="BR351" s="104">
        <f t="shared" ref="BR351:BR357" si="195">BQ351*AZ351</f>
        <v>0</v>
      </c>
      <c r="BS351" s="8">
        <v>8</v>
      </c>
      <c r="BT351" s="8">
        <v>7</v>
      </c>
      <c r="BU351" s="415">
        <f t="shared" ref="BU351:BU357" si="196">BT351/12</f>
        <v>0.58333333333333337</v>
      </c>
      <c r="BV351" s="421">
        <f t="shared" ref="BV351:BV357" si="197">IF(OR(BT351=0),0,((G351-I351)/BU351))</f>
        <v>102.85714285714285</v>
      </c>
      <c r="BW351" s="420">
        <f t="shared" ref="BW351:BW382" si="198">IF(OR(BT351=0),0,((G351+BI351+BO351+BE351+BG351+BM351+BK351+BQ351-I351)/BU351))</f>
        <v>102.85714285714285</v>
      </c>
      <c r="BX351" s="420"/>
      <c r="BY351" s="21" t="str">
        <f t="shared" ref="BY351:BY357" si="199">A351</f>
        <v>DW265625H</v>
      </c>
    </row>
    <row r="352" spans="1:77" ht="15.75" customHeight="1" thickBot="1" x14ac:dyDescent="0.25">
      <c r="A352" s="58" t="s">
        <v>192</v>
      </c>
      <c r="B352" s="24" t="s">
        <v>31</v>
      </c>
      <c r="C352" s="1" t="s">
        <v>193</v>
      </c>
      <c r="D352" s="1">
        <v>16</v>
      </c>
      <c r="E352" s="2"/>
      <c r="F352" s="589"/>
      <c r="G352" s="1">
        <v>15</v>
      </c>
      <c r="H352" s="664"/>
      <c r="I352" s="449"/>
      <c r="J352" s="452"/>
      <c r="K352" s="464" t="str">
        <f t="shared" si="188"/>
        <v>DW285625H</v>
      </c>
      <c r="L352" s="300" t="s">
        <v>789</v>
      </c>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75">
        <v>5</v>
      </c>
      <c r="BA352" s="84">
        <v>60</v>
      </c>
      <c r="BB352" s="232">
        <f t="shared" si="189"/>
        <v>900</v>
      </c>
      <c r="BC352" s="232">
        <f t="shared" si="190"/>
        <v>589.5</v>
      </c>
      <c r="BE352" s="129"/>
      <c r="BF352" s="6">
        <f t="shared" ref="BF352:BF357" si="200">BE352*AZ352</f>
        <v>0</v>
      </c>
      <c r="BG352" s="129"/>
      <c r="BH352" s="6">
        <f t="shared" si="191"/>
        <v>0</v>
      </c>
      <c r="BI352" s="121"/>
      <c r="BJ352" s="6">
        <f t="shared" si="192"/>
        <v>0</v>
      </c>
      <c r="BK352" s="129"/>
      <c r="BM352" s="121"/>
      <c r="BN352" s="6">
        <f t="shared" si="193"/>
        <v>0</v>
      </c>
      <c r="BO352" s="129"/>
      <c r="BP352" s="6">
        <f t="shared" si="194"/>
        <v>0</v>
      </c>
      <c r="BQ352" s="129"/>
      <c r="BR352" s="6">
        <f t="shared" si="195"/>
        <v>0</v>
      </c>
      <c r="BS352" s="8">
        <v>3</v>
      </c>
      <c r="BT352" s="8">
        <v>3</v>
      </c>
      <c r="BU352" s="415">
        <f t="shared" si="196"/>
        <v>0.25</v>
      </c>
      <c r="BV352" s="421">
        <f t="shared" si="197"/>
        <v>60</v>
      </c>
      <c r="BW352" s="420">
        <f t="shared" si="198"/>
        <v>60</v>
      </c>
      <c r="BX352" s="420"/>
      <c r="BY352" s="21" t="str">
        <f t="shared" si="199"/>
        <v>DW285625H</v>
      </c>
    </row>
    <row r="353" spans="1:77" ht="15.75" customHeight="1" thickBot="1" x14ac:dyDescent="0.25">
      <c r="A353" s="58" t="s">
        <v>344</v>
      </c>
      <c r="B353" s="24" t="s">
        <v>31</v>
      </c>
      <c r="C353" s="1" t="s">
        <v>345</v>
      </c>
      <c r="D353" s="1">
        <v>16</v>
      </c>
      <c r="E353" s="2"/>
      <c r="F353" s="589"/>
      <c r="G353" s="1">
        <v>9</v>
      </c>
      <c r="H353" s="664"/>
      <c r="I353" s="449"/>
      <c r="J353" s="452"/>
      <c r="K353" s="464" t="str">
        <f t="shared" si="188"/>
        <v>DW2105625H</v>
      </c>
      <c r="L353" s="300" t="s">
        <v>789</v>
      </c>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75">
        <v>5</v>
      </c>
      <c r="BA353" s="84">
        <v>60</v>
      </c>
      <c r="BB353" s="232">
        <f t="shared" si="189"/>
        <v>540</v>
      </c>
      <c r="BC353" s="232">
        <f t="shared" si="190"/>
        <v>353.7</v>
      </c>
      <c r="BE353" s="129"/>
      <c r="BF353" s="6">
        <f t="shared" si="200"/>
        <v>0</v>
      </c>
      <c r="BG353" s="129"/>
      <c r="BH353" s="6">
        <f t="shared" si="191"/>
        <v>0</v>
      </c>
      <c r="BI353" s="121"/>
      <c r="BJ353" s="6">
        <f t="shared" si="192"/>
        <v>0</v>
      </c>
      <c r="BK353" s="129"/>
      <c r="BM353" s="121"/>
      <c r="BN353" s="6">
        <f t="shared" si="193"/>
        <v>0</v>
      </c>
      <c r="BO353" s="129"/>
      <c r="BP353" s="6">
        <f t="shared" si="194"/>
        <v>0</v>
      </c>
      <c r="BQ353" s="129"/>
      <c r="BR353" s="6">
        <f t="shared" si="195"/>
        <v>0</v>
      </c>
      <c r="BS353" s="8">
        <v>2</v>
      </c>
      <c r="BT353" s="8">
        <v>2</v>
      </c>
      <c r="BU353" s="415">
        <f t="shared" si="196"/>
        <v>0.16666666666666666</v>
      </c>
      <c r="BV353" s="421">
        <f t="shared" si="197"/>
        <v>54</v>
      </c>
      <c r="BW353" s="420">
        <f t="shared" si="198"/>
        <v>54</v>
      </c>
      <c r="BX353" s="420"/>
      <c r="BY353" s="21" t="str">
        <f t="shared" si="199"/>
        <v>DW2105625H</v>
      </c>
    </row>
    <row r="354" spans="1:77" ht="15.75" customHeight="1" thickBot="1" x14ac:dyDescent="0.25">
      <c r="A354" s="58" t="s">
        <v>169</v>
      </c>
      <c r="B354" s="24" t="s">
        <v>31</v>
      </c>
      <c r="C354" s="1" t="s">
        <v>170</v>
      </c>
      <c r="D354" s="1">
        <v>16</v>
      </c>
      <c r="E354" s="2"/>
      <c r="F354" s="589"/>
      <c r="G354" s="1">
        <v>134</v>
      </c>
      <c r="H354" s="648"/>
      <c r="I354" s="449"/>
      <c r="J354" s="452"/>
      <c r="K354" s="464" t="str">
        <f t="shared" si="188"/>
        <v>DW305625H</v>
      </c>
      <c r="L354" s="300" t="s">
        <v>1197</v>
      </c>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75">
        <v>7</v>
      </c>
      <c r="BA354" s="84">
        <v>60</v>
      </c>
      <c r="BB354" s="232">
        <f t="shared" si="189"/>
        <v>8040</v>
      </c>
      <c r="BC354" s="232">
        <f t="shared" si="190"/>
        <v>5266.2</v>
      </c>
      <c r="BE354" s="129"/>
      <c r="BF354" s="6">
        <f t="shared" si="200"/>
        <v>0</v>
      </c>
      <c r="BG354" s="129"/>
      <c r="BH354" s="6">
        <f t="shared" si="191"/>
        <v>0</v>
      </c>
      <c r="BI354" s="121"/>
      <c r="BJ354" s="6">
        <f t="shared" si="192"/>
        <v>0</v>
      </c>
      <c r="BK354" s="129"/>
      <c r="BM354" s="121"/>
      <c r="BN354" s="6">
        <f t="shared" si="193"/>
        <v>0</v>
      </c>
      <c r="BO354" s="129"/>
      <c r="BP354" s="6">
        <f t="shared" si="194"/>
        <v>0</v>
      </c>
      <c r="BQ354" s="698"/>
      <c r="BR354" s="6">
        <f t="shared" si="195"/>
        <v>0</v>
      </c>
      <c r="BS354" s="8">
        <v>267</v>
      </c>
      <c r="BT354" s="8">
        <v>254</v>
      </c>
      <c r="BU354" s="415">
        <f t="shared" si="196"/>
        <v>21.166666666666668</v>
      </c>
      <c r="BV354" s="421">
        <f t="shared" si="197"/>
        <v>6.3307086614173222</v>
      </c>
      <c r="BW354" s="420">
        <f t="shared" si="198"/>
        <v>6.3307086614173222</v>
      </c>
      <c r="BX354" s="420"/>
      <c r="BY354" s="21" t="str">
        <f t="shared" si="199"/>
        <v>DW305625H</v>
      </c>
    </row>
    <row r="355" spans="1:77" s="7" customFormat="1" ht="15.75" customHeight="1" thickBot="1" x14ac:dyDescent="0.25">
      <c r="A355" s="58" t="s">
        <v>174</v>
      </c>
      <c r="B355" s="24" t="s">
        <v>31</v>
      </c>
      <c r="C355" s="1" t="s">
        <v>175</v>
      </c>
      <c r="D355" s="1">
        <v>16</v>
      </c>
      <c r="E355" s="2"/>
      <c r="F355" s="589"/>
      <c r="G355" s="1">
        <v>0</v>
      </c>
      <c r="H355" s="664"/>
      <c r="I355" s="449"/>
      <c r="J355" s="452"/>
      <c r="K355" s="464" t="str">
        <f t="shared" si="188"/>
        <v>DW365625H</v>
      </c>
      <c r="L355" s="300" t="s">
        <v>789</v>
      </c>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75">
        <v>5</v>
      </c>
      <c r="BA355" s="84">
        <v>66</v>
      </c>
      <c r="BB355" s="232">
        <f t="shared" si="189"/>
        <v>0</v>
      </c>
      <c r="BC355" s="232">
        <f t="shared" si="190"/>
        <v>0</v>
      </c>
      <c r="BE355" s="129"/>
      <c r="BF355" s="6">
        <f t="shared" si="200"/>
        <v>0</v>
      </c>
      <c r="BG355" s="129"/>
      <c r="BH355" s="6">
        <f t="shared" si="191"/>
        <v>0</v>
      </c>
      <c r="BI355" s="121"/>
      <c r="BJ355" s="6">
        <f t="shared" si="192"/>
        <v>0</v>
      </c>
      <c r="BK355" s="129"/>
      <c r="BL355" s="6"/>
      <c r="BM355" s="121"/>
      <c r="BN355" s="6">
        <f t="shared" si="193"/>
        <v>0</v>
      </c>
      <c r="BO355" s="129"/>
      <c r="BP355" s="6">
        <f t="shared" si="194"/>
        <v>0</v>
      </c>
      <c r="BQ355" s="129"/>
      <c r="BR355" s="6">
        <f t="shared" si="195"/>
        <v>0</v>
      </c>
      <c r="BS355" s="8">
        <v>5</v>
      </c>
      <c r="BT355" s="8">
        <v>7</v>
      </c>
      <c r="BU355" s="415">
        <f t="shared" si="196"/>
        <v>0.58333333333333337</v>
      </c>
      <c r="BV355" s="421">
        <f t="shared" si="197"/>
        <v>0</v>
      </c>
      <c r="BW355" s="420">
        <f t="shared" si="198"/>
        <v>0</v>
      </c>
      <c r="BX355" s="420"/>
      <c r="BY355" s="21" t="str">
        <f t="shared" si="199"/>
        <v>DW365625H</v>
      </c>
    </row>
    <row r="356" spans="1:77" ht="15.75" customHeight="1" thickBot="1" x14ac:dyDescent="0.25">
      <c r="A356" s="58" t="s">
        <v>173</v>
      </c>
      <c r="B356" s="24" t="s">
        <v>31</v>
      </c>
      <c r="C356" s="1" t="s">
        <v>172</v>
      </c>
      <c r="D356" s="1">
        <v>16</v>
      </c>
      <c r="E356" s="2"/>
      <c r="F356" s="589"/>
      <c r="G356" s="1">
        <v>53</v>
      </c>
      <c r="H356" s="664"/>
      <c r="I356" s="449"/>
      <c r="J356" s="452"/>
      <c r="K356" s="464" t="str">
        <f t="shared" si="188"/>
        <v>DW405625H</v>
      </c>
      <c r="L356" s="300" t="s">
        <v>789</v>
      </c>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75">
        <v>9</v>
      </c>
      <c r="BA356" s="84">
        <v>66</v>
      </c>
      <c r="BB356" s="232">
        <f t="shared" si="189"/>
        <v>3498</v>
      </c>
      <c r="BC356" s="232">
        <f t="shared" si="190"/>
        <v>2291.19</v>
      </c>
      <c r="BE356" s="129"/>
      <c r="BF356" s="6">
        <f t="shared" si="200"/>
        <v>0</v>
      </c>
      <c r="BG356" s="129"/>
      <c r="BH356" s="6">
        <f t="shared" si="191"/>
        <v>0</v>
      </c>
      <c r="BI356" s="121"/>
      <c r="BJ356" s="6">
        <f t="shared" si="192"/>
        <v>0</v>
      </c>
      <c r="BK356" s="129"/>
      <c r="BM356" s="121"/>
      <c r="BN356" s="6">
        <f t="shared" si="193"/>
        <v>0</v>
      </c>
      <c r="BO356" s="129"/>
      <c r="BP356" s="6">
        <f t="shared" si="194"/>
        <v>0</v>
      </c>
      <c r="BQ356" s="129"/>
      <c r="BR356" s="6">
        <f t="shared" si="195"/>
        <v>0</v>
      </c>
      <c r="BS356" s="8">
        <v>27</v>
      </c>
      <c r="BT356" s="8">
        <v>26</v>
      </c>
      <c r="BU356" s="415">
        <f t="shared" si="196"/>
        <v>2.1666666666666665</v>
      </c>
      <c r="BV356" s="421">
        <f t="shared" si="197"/>
        <v>24.461538461538463</v>
      </c>
      <c r="BW356" s="420">
        <f t="shared" si="198"/>
        <v>24.461538461538463</v>
      </c>
      <c r="BX356" s="420"/>
      <c r="BY356" s="21" t="str">
        <f t="shared" si="199"/>
        <v>DW405625H</v>
      </c>
    </row>
    <row r="357" spans="1:77" ht="15.75" customHeight="1" x14ac:dyDescent="0.2">
      <c r="A357" s="95" t="s">
        <v>964</v>
      </c>
      <c r="B357" s="24" t="s">
        <v>31</v>
      </c>
      <c r="C357" s="49" t="s">
        <v>178</v>
      </c>
      <c r="D357" s="49">
        <v>16</v>
      </c>
      <c r="E357" s="50"/>
      <c r="F357" s="593"/>
      <c r="G357" s="49">
        <v>0</v>
      </c>
      <c r="H357" s="668"/>
      <c r="I357" s="449"/>
      <c r="J357" s="452"/>
      <c r="K357" s="464" t="str">
        <f t="shared" si="188"/>
        <v>PDW605625H</v>
      </c>
      <c r="L357" s="300" t="s">
        <v>789</v>
      </c>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210">
        <v>14</v>
      </c>
      <c r="BA357" s="94">
        <v>136</v>
      </c>
      <c r="BB357" s="232">
        <f t="shared" si="189"/>
        <v>0</v>
      </c>
      <c r="BC357" s="232">
        <f t="shared" si="190"/>
        <v>0</v>
      </c>
      <c r="BE357" s="129"/>
      <c r="BF357" s="6">
        <f t="shared" si="200"/>
        <v>0</v>
      </c>
      <c r="BG357" s="129"/>
      <c r="BH357" s="6">
        <f t="shared" si="191"/>
        <v>0</v>
      </c>
      <c r="BI357" s="121"/>
      <c r="BJ357" s="6">
        <f t="shared" si="192"/>
        <v>0</v>
      </c>
      <c r="BK357" s="129"/>
      <c r="BM357" s="121"/>
      <c r="BN357" s="6">
        <f t="shared" si="193"/>
        <v>0</v>
      </c>
      <c r="BO357" s="129"/>
      <c r="BP357" s="6">
        <f t="shared" si="194"/>
        <v>0</v>
      </c>
      <c r="BQ357" s="129"/>
      <c r="BR357" s="6">
        <f t="shared" si="195"/>
        <v>0</v>
      </c>
      <c r="BU357" s="415">
        <f t="shared" si="196"/>
        <v>0</v>
      </c>
      <c r="BV357" s="421">
        <f t="shared" si="197"/>
        <v>0</v>
      </c>
      <c r="BW357" s="420">
        <f t="shared" si="198"/>
        <v>0</v>
      </c>
      <c r="BX357" s="420"/>
      <c r="BY357" s="21" t="str">
        <f t="shared" si="199"/>
        <v>PDW605625H</v>
      </c>
    </row>
    <row r="358" spans="1:77" ht="16.5" thickBot="1" x14ac:dyDescent="0.25">
      <c r="A358" s="15" t="s">
        <v>241</v>
      </c>
      <c r="B358" s="3"/>
      <c r="C358" s="3"/>
      <c r="D358" s="3"/>
      <c r="E358" s="16"/>
      <c r="F358" s="402"/>
      <c r="G358" s="3"/>
      <c r="H358" s="666"/>
      <c r="I358" s="402"/>
      <c r="J358" s="402"/>
      <c r="K358" s="61"/>
      <c r="O358" s="9"/>
      <c r="P358" s="9"/>
      <c r="Q358" s="9"/>
      <c r="R358" s="9"/>
      <c r="S358" s="9"/>
      <c r="T358" s="9"/>
      <c r="U358" s="9"/>
      <c r="V358" s="9"/>
      <c r="W358" s="9"/>
      <c r="X358" s="9"/>
      <c r="Y358" s="9"/>
      <c r="Z358" s="9"/>
      <c r="AB358" s="9"/>
      <c r="AC358" s="9"/>
      <c r="AD358" s="9"/>
      <c r="AK358" s="9"/>
      <c r="AL358" s="9"/>
      <c r="AM358" s="9"/>
      <c r="AN358" s="9"/>
      <c r="AO358" s="9"/>
      <c r="AQ358" s="9"/>
      <c r="AR358" s="9"/>
      <c r="AS358" s="9"/>
      <c r="AZ358" s="9"/>
      <c r="BA358" s="91"/>
      <c r="BB358" s="232"/>
      <c r="BC358" s="232"/>
      <c r="BE358" s="221"/>
      <c r="BG358" s="221"/>
      <c r="BI358" s="127"/>
      <c r="BJ358" s="6">
        <f t="shared" si="192"/>
        <v>0</v>
      </c>
      <c r="BK358" s="221"/>
      <c r="BM358" s="127"/>
      <c r="BO358" s="221"/>
      <c r="BQ358" s="221"/>
      <c r="BV358" s="421"/>
      <c r="BW358" s="420">
        <f t="shared" si="198"/>
        <v>0</v>
      </c>
      <c r="BX358" s="420"/>
      <c r="BY358" s="15" t="s">
        <v>241</v>
      </c>
    </row>
    <row r="359" spans="1:77" ht="16.5" customHeight="1" thickBot="1" x14ac:dyDescent="0.25">
      <c r="A359" s="56" t="s">
        <v>182</v>
      </c>
      <c r="B359" s="24" t="s">
        <v>31</v>
      </c>
      <c r="C359" s="24" t="s">
        <v>183</v>
      </c>
      <c r="D359" s="24">
        <v>16</v>
      </c>
      <c r="E359" s="25"/>
      <c r="F359" s="588" t="s">
        <v>1124</v>
      </c>
      <c r="G359" s="24">
        <v>14</v>
      </c>
      <c r="H359" s="663"/>
      <c r="I359" s="535"/>
      <c r="J359" s="452"/>
      <c r="K359" s="464" t="str">
        <f>A359</f>
        <v>DW685625HJR</v>
      </c>
      <c r="L359" s="299" t="s">
        <v>790</v>
      </c>
      <c r="M359" s="24"/>
      <c r="N359" s="24"/>
      <c r="O359" s="347"/>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07">
        <v>16</v>
      </c>
      <c r="BA359" s="83">
        <v>123</v>
      </c>
      <c r="BB359" s="232">
        <f>G359*BA359</f>
        <v>1722</v>
      </c>
      <c r="BC359" s="232">
        <f>BB359*$BC$5</f>
        <v>1127.9100000000001</v>
      </c>
      <c r="BE359" s="128"/>
      <c r="BF359" s="6">
        <f>BE359*AZ359</f>
        <v>0</v>
      </c>
      <c r="BG359" s="128">
        <v>27</v>
      </c>
      <c r="BH359" s="6">
        <f>BG359*AZ359</f>
        <v>432</v>
      </c>
      <c r="BI359" s="120"/>
      <c r="BJ359" s="6">
        <f t="shared" si="192"/>
        <v>0</v>
      </c>
      <c r="BK359" s="128"/>
      <c r="BM359" s="120"/>
      <c r="BN359" s="6">
        <f>BM359*AZ359</f>
        <v>0</v>
      </c>
      <c r="BO359" s="128"/>
      <c r="BP359" s="6">
        <f>BO359*AZ359</f>
        <v>0</v>
      </c>
      <c r="BQ359" s="128"/>
      <c r="BR359" s="6">
        <f>BQ359*AZ359</f>
        <v>0</v>
      </c>
      <c r="BS359" s="8">
        <v>94</v>
      </c>
      <c r="BT359" s="8">
        <v>90</v>
      </c>
      <c r="BU359" s="415">
        <f>BT359/12</f>
        <v>7.5</v>
      </c>
      <c r="BV359" s="421">
        <f>IF(OR(BT359=0),0,((G359-I359)/BU359))</f>
        <v>1.8666666666666667</v>
      </c>
      <c r="BW359" s="420">
        <f t="shared" si="198"/>
        <v>5.4666666666666668</v>
      </c>
      <c r="BX359" s="420"/>
      <c r="BY359" s="21" t="str">
        <f>A359</f>
        <v>DW685625HJR</v>
      </c>
    </row>
    <row r="360" spans="1:77" ht="16.5" customHeight="1" thickBot="1" x14ac:dyDescent="0.25">
      <c r="A360" s="58" t="s">
        <v>190</v>
      </c>
      <c r="B360" s="24" t="s">
        <v>31</v>
      </c>
      <c r="C360" s="1" t="s">
        <v>191</v>
      </c>
      <c r="D360" s="1">
        <v>16</v>
      </c>
      <c r="E360" s="2" t="s">
        <v>23</v>
      </c>
      <c r="F360" s="588" t="s">
        <v>1124</v>
      </c>
      <c r="G360" s="1">
        <v>0</v>
      </c>
      <c r="H360" s="664"/>
      <c r="I360" s="449"/>
      <c r="J360" s="452"/>
      <c r="K360" s="464" t="str">
        <f>A360</f>
        <v>DW685625SJR</v>
      </c>
      <c r="L360" s="300" t="s">
        <v>791</v>
      </c>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75">
        <v>16</v>
      </c>
      <c r="BA360" s="84">
        <v>115</v>
      </c>
      <c r="BB360" s="232">
        <f>G360*BA360</f>
        <v>0</v>
      </c>
      <c r="BC360" s="232">
        <f>BB360*$BC$5</f>
        <v>0</v>
      </c>
      <c r="BE360" s="129"/>
      <c r="BF360" s="6">
        <f>BE360*AZ360</f>
        <v>0</v>
      </c>
      <c r="BG360" s="129">
        <v>27</v>
      </c>
      <c r="BH360" s="6">
        <f>BG360*AZ360</f>
        <v>432</v>
      </c>
      <c r="BI360" s="121"/>
      <c r="BJ360" s="6">
        <f t="shared" si="192"/>
        <v>0</v>
      </c>
      <c r="BK360" s="129"/>
      <c r="BM360" s="121"/>
      <c r="BN360" s="6">
        <f>BM360*AZ360</f>
        <v>0</v>
      </c>
      <c r="BO360" s="129"/>
      <c r="BP360" s="6">
        <f>BO360*AZ360</f>
        <v>0</v>
      </c>
      <c r="BQ360" s="129"/>
      <c r="BR360" s="6">
        <f>BQ360*AZ360</f>
        <v>0</v>
      </c>
      <c r="BS360" s="8">
        <v>78</v>
      </c>
      <c r="BT360" s="8">
        <v>76</v>
      </c>
      <c r="BU360" s="415">
        <f>BT360/12</f>
        <v>6.333333333333333</v>
      </c>
      <c r="BV360" s="421">
        <f>IF(OR(BT360=0),0,((G360-I360)/BU360))</f>
        <v>0</v>
      </c>
      <c r="BW360" s="420">
        <f t="shared" si="198"/>
        <v>4.2631578947368425</v>
      </c>
      <c r="BX360" s="420"/>
      <c r="BY360" s="21" t="str">
        <f>A360</f>
        <v>DW685625SJR</v>
      </c>
    </row>
    <row r="361" spans="1:77" ht="16.5" customHeight="1" thickBot="1" x14ac:dyDescent="0.25">
      <c r="A361" s="58" t="s">
        <v>966</v>
      </c>
      <c r="B361" s="24" t="s">
        <v>31</v>
      </c>
      <c r="C361" s="1" t="s">
        <v>184</v>
      </c>
      <c r="D361" s="1">
        <v>16</v>
      </c>
      <c r="E361" s="2"/>
      <c r="F361" s="588" t="s">
        <v>1124</v>
      </c>
      <c r="G361" s="1">
        <v>41</v>
      </c>
      <c r="H361" s="664"/>
      <c r="I361" s="449"/>
      <c r="J361" s="452"/>
      <c r="K361" s="464" t="str">
        <f>A361</f>
        <v>DW685625HJL</v>
      </c>
      <c r="L361" s="300" t="s">
        <v>792</v>
      </c>
      <c r="M361" s="1" t="s">
        <v>783</v>
      </c>
      <c r="N361" s="113"/>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75">
        <v>16</v>
      </c>
      <c r="BA361" s="84">
        <v>123</v>
      </c>
      <c r="BB361" s="232">
        <f>G361*BA361</f>
        <v>5043</v>
      </c>
      <c r="BC361" s="232">
        <f>BB361*$BC$5</f>
        <v>3303.165</v>
      </c>
      <c r="BE361" s="129"/>
      <c r="BF361" s="6">
        <f>BE361*AZ361</f>
        <v>0</v>
      </c>
      <c r="BG361" s="129">
        <v>27</v>
      </c>
      <c r="BH361" s="6">
        <f>BG361*AZ361</f>
        <v>432</v>
      </c>
      <c r="BI361" s="121"/>
      <c r="BJ361" s="6">
        <f t="shared" si="192"/>
        <v>0</v>
      </c>
      <c r="BK361" s="129"/>
      <c r="BM361" s="121"/>
      <c r="BN361" s="6">
        <f>BM361*AZ361</f>
        <v>0</v>
      </c>
      <c r="BO361" s="129"/>
      <c r="BP361" s="6">
        <f>BO361*AZ361</f>
        <v>0</v>
      </c>
      <c r="BQ361" s="698"/>
      <c r="BR361" s="6">
        <f>BQ361*AZ361</f>
        <v>0</v>
      </c>
      <c r="BS361" s="8">
        <v>135</v>
      </c>
      <c r="BT361" s="8">
        <v>125</v>
      </c>
      <c r="BU361" s="415">
        <f>BT361/12</f>
        <v>10.416666666666666</v>
      </c>
      <c r="BV361" s="421">
        <f>IF(OR(BT361=0),0,((G361-I361)/BU361))</f>
        <v>3.9360000000000004</v>
      </c>
      <c r="BW361" s="420">
        <f t="shared" si="198"/>
        <v>6.5280000000000005</v>
      </c>
      <c r="BX361" s="420"/>
      <c r="BY361" s="21" t="str">
        <f>A361</f>
        <v>DW685625HJL</v>
      </c>
    </row>
    <row r="362" spans="1:77" ht="16.5" customHeight="1" x14ac:dyDescent="0.2">
      <c r="A362" s="58" t="s">
        <v>186</v>
      </c>
      <c r="B362" s="24" t="s">
        <v>31</v>
      </c>
      <c r="C362" s="1" t="s">
        <v>187</v>
      </c>
      <c r="D362" s="1">
        <v>16</v>
      </c>
      <c r="E362" s="2" t="s">
        <v>23</v>
      </c>
      <c r="F362" s="588" t="s">
        <v>1124</v>
      </c>
      <c r="G362" s="1">
        <v>65</v>
      </c>
      <c r="H362" s="664"/>
      <c r="I362" s="453"/>
      <c r="J362" s="452"/>
      <c r="K362" s="464" t="str">
        <f>A362</f>
        <v>DW685625SJL</v>
      </c>
      <c r="L362" s="300" t="s">
        <v>990</v>
      </c>
      <c r="M362" s="1"/>
      <c r="N362" s="9"/>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75">
        <v>16</v>
      </c>
      <c r="BA362" s="84">
        <v>115</v>
      </c>
      <c r="BB362" s="232">
        <f>G362*BA362</f>
        <v>7475</v>
      </c>
      <c r="BC362" s="232">
        <f>BB362*$BC$5</f>
        <v>4896.125</v>
      </c>
      <c r="BE362" s="129"/>
      <c r="BF362" s="6">
        <f>BE362*AZ362</f>
        <v>0</v>
      </c>
      <c r="BG362" s="129"/>
      <c r="BH362" s="6">
        <f>BG362*AZ362</f>
        <v>0</v>
      </c>
      <c r="BI362" s="121"/>
      <c r="BJ362" s="6">
        <f t="shared" si="192"/>
        <v>0</v>
      </c>
      <c r="BK362" s="129"/>
      <c r="BM362" s="121"/>
      <c r="BN362" s="6">
        <f>BM362*AZ362</f>
        <v>0</v>
      </c>
      <c r="BO362" s="129"/>
      <c r="BP362" s="6">
        <f>BO362*AZ362</f>
        <v>0</v>
      </c>
      <c r="BQ362" s="698"/>
      <c r="BR362" s="6">
        <f>BQ362*AZ362</f>
        <v>0</v>
      </c>
      <c r="BS362" s="8">
        <v>125</v>
      </c>
      <c r="BT362" s="8">
        <v>112</v>
      </c>
      <c r="BU362" s="415">
        <f>BT362/12</f>
        <v>9.3333333333333339</v>
      </c>
      <c r="BV362" s="421">
        <f>IF(OR(BT362=0),0,((G362-I362)/BU362))</f>
        <v>6.9642857142857135</v>
      </c>
      <c r="BW362" s="420">
        <f t="shared" si="198"/>
        <v>6.9642857142857135</v>
      </c>
      <c r="BX362" s="420"/>
      <c r="BY362" s="21" t="str">
        <f>A362</f>
        <v>DW685625SJL</v>
      </c>
    </row>
    <row r="363" spans="1:77" ht="16.5" customHeight="1" thickBot="1" x14ac:dyDescent="0.25">
      <c r="A363" s="63"/>
      <c r="B363" s="9"/>
      <c r="C363" s="9"/>
      <c r="D363" s="9"/>
      <c r="E363" s="10"/>
      <c r="F363" s="398"/>
      <c r="G363" s="9"/>
      <c r="H363" s="277"/>
      <c r="I363" s="398"/>
      <c r="J363" s="398"/>
      <c r="K363" s="52"/>
      <c r="N363" s="1"/>
      <c r="O363" s="9"/>
      <c r="P363" s="9"/>
      <c r="Q363" s="9"/>
      <c r="R363" s="9"/>
      <c r="S363" s="9"/>
      <c r="T363" s="9"/>
      <c r="U363" s="9"/>
      <c r="V363" s="9"/>
      <c r="W363" s="9"/>
      <c r="X363" s="9"/>
      <c r="Y363" s="9"/>
      <c r="Z363" s="9"/>
      <c r="AB363" s="9"/>
      <c r="AC363" s="9"/>
      <c r="AD363" s="9"/>
      <c r="AK363" s="9"/>
      <c r="AL363" s="9"/>
      <c r="AM363" s="9"/>
      <c r="AN363" s="9"/>
      <c r="AO363" s="9"/>
      <c r="AQ363" s="9"/>
      <c r="AR363" s="9"/>
      <c r="AS363" s="9"/>
      <c r="AZ363" s="9"/>
      <c r="BA363" s="91"/>
      <c r="BB363" s="232"/>
      <c r="BC363" s="232"/>
      <c r="BE363" s="219"/>
      <c r="BG363" s="219"/>
      <c r="BI363" s="127"/>
      <c r="BJ363" s="6">
        <f t="shared" si="192"/>
        <v>0</v>
      </c>
      <c r="BK363" s="219"/>
      <c r="BM363" s="127"/>
      <c r="BO363" s="219"/>
      <c r="BQ363" s="219"/>
      <c r="BV363" s="421"/>
      <c r="BW363" s="420">
        <f t="shared" si="198"/>
        <v>0</v>
      </c>
      <c r="BX363" s="420"/>
      <c r="BY363" s="63"/>
    </row>
    <row r="364" spans="1:77" s="7" customFormat="1" ht="15.75" customHeight="1" thickBot="1" x14ac:dyDescent="0.25">
      <c r="A364" s="58" t="s">
        <v>177</v>
      </c>
      <c r="B364" s="24" t="s">
        <v>31</v>
      </c>
      <c r="C364" s="1" t="s">
        <v>179</v>
      </c>
      <c r="D364" s="1">
        <v>16</v>
      </c>
      <c r="E364" s="2"/>
      <c r="F364" s="589" t="s">
        <v>1125</v>
      </c>
      <c r="G364" s="1">
        <v>12</v>
      </c>
      <c r="H364" s="664"/>
      <c r="I364" s="449"/>
      <c r="J364" s="452"/>
      <c r="K364" s="58" t="s">
        <v>177</v>
      </c>
      <c r="L364" s="300" t="s">
        <v>979</v>
      </c>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75">
        <v>17</v>
      </c>
      <c r="BA364" s="84">
        <v>131</v>
      </c>
      <c r="BB364" s="232">
        <f>G364*BA364</f>
        <v>1572</v>
      </c>
      <c r="BC364" s="232">
        <f>BB364*$BC$5</f>
        <v>1029.6600000000001</v>
      </c>
      <c r="BE364" s="129"/>
      <c r="BF364" s="6">
        <f>BE364*AZ364</f>
        <v>0</v>
      </c>
      <c r="BG364" s="129">
        <v>27</v>
      </c>
      <c r="BH364" s="6">
        <f>BG364*AZ364</f>
        <v>459</v>
      </c>
      <c r="BI364" s="121"/>
      <c r="BJ364" s="6">
        <f t="shared" si="192"/>
        <v>0</v>
      </c>
      <c r="BK364" s="129"/>
      <c r="BL364" s="6"/>
      <c r="BM364" s="121"/>
      <c r="BN364" s="6">
        <f>BM364*AZ364</f>
        <v>0</v>
      </c>
      <c r="BO364" s="129"/>
      <c r="BP364" s="6">
        <f>BO364*AZ364</f>
        <v>0</v>
      </c>
      <c r="BQ364" s="129"/>
      <c r="BR364" s="6">
        <f>BQ364*AZ364</f>
        <v>0</v>
      </c>
      <c r="BS364" s="8">
        <v>70</v>
      </c>
      <c r="BT364" s="8">
        <v>76</v>
      </c>
      <c r="BU364" s="415">
        <f>BT364/12</f>
        <v>6.333333333333333</v>
      </c>
      <c r="BV364" s="421">
        <f>IF(OR(BT364=0),0,((G364-I364)/BU364))</f>
        <v>1.8947368421052633</v>
      </c>
      <c r="BW364" s="420">
        <f t="shared" si="198"/>
        <v>6.1578947368421053</v>
      </c>
      <c r="BX364" s="420"/>
      <c r="BY364" s="21" t="str">
        <f>A364</f>
        <v>DW705625HJR</v>
      </c>
    </row>
    <row r="365" spans="1:77" ht="15.75" customHeight="1" thickBot="1" x14ac:dyDescent="0.25">
      <c r="A365" s="58" t="s">
        <v>176</v>
      </c>
      <c r="B365" s="24" t="s">
        <v>31</v>
      </c>
      <c r="C365" s="1" t="s">
        <v>185</v>
      </c>
      <c r="D365" s="1">
        <v>16</v>
      </c>
      <c r="E365" s="2" t="s">
        <v>23</v>
      </c>
      <c r="F365" s="589" t="s">
        <v>1125</v>
      </c>
      <c r="G365" s="1">
        <v>31</v>
      </c>
      <c r="H365" s="664"/>
      <c r="I365" s="449"/>
      <c r="J365" s="452"/>
      <c r="K365" s="464" t="str">
        <f>A365</f>
        <v>DW705625SJR</v>
      </c>
      <c r="L365" s="300" t="s">
        <v>793</v>
      </c>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75">
        <v>17</v>
      </c>
      <c r="BA365" s="84">
        <v>120</v>
      </c>
      <c r="BB365" s="232">
        <f>G365*BA365</f>
        <v>3720</v>
      </c>
      <c r="BC365" s="232">
        <f>BB365*$BC$5</f>
        <v>2436.6</v>
      </c>
      <c r="BE365" s="129"/>
      <c r="BF365" s="6">
        <f>BE365*AZ365</f>
        <v>0</v>
      </c>
      <c r="BG365" s="129"/>
      <c r="BH365" s="6">
        <f>BG365*AZ365</f>
        <v>0</v>
      </c>
      <c r="BI365" s="121"/>
      <c r="BJ365" s="6">
        <f t="shared" si="192"/>
        <v>0</v>
      </c>
      <c r="BK365" s="129"/>
      <c r="BM365" s="121"/>
      <c r="BN365" s="6">
        <f>BM365*AZ365</f>
        <v>0</v>
      </c>
      <c r="BO365" s="129"/>
      <c r="BP365" s="6">
        <f>BO365*AZ365</f>
        <v>0</v>
      </c>
      <c r="BQ365" s="129"/>
      <c r="BR365" s="6">
        <f>BQ365*AZ365</f>
        <v>0</v>
      </c>
      <c r="BS365" s="8">
        <v>60</v>
      </c>
      <c r="BT365" s="8">
        <v>66</v>
      </c>
      <c r="BU365" s="415">
        <f>BT365/12</f>
        <v>5.5</v>
      </c>
      <c r="BV365" s="421">
        <f>IF(OR(BT365=0),0,((G365-I365)/BU365))</f>
        <v>5.6363636363636367</v>
      </c>
      <c r="BW365" s="420">
        <f t="shared" si="198"/>
        <v>5.6363636363636367</v>
      </c>
      <c r="BX365" s="420"/>
      <c r="BY365" s="21" t="str">
        <f>A365</f>
        <v>DW705625SJR</v>
      </c>
    </row>
    <row r="366" spans="1:77" ht="15.75" customHeight="1" thickBot="1" x14ac:dyDescent="0.25">
      <c r="A366" s="174" t="s">
        <v>180</v>
      </c>
      <c r="B366" s="24" t="s">
        <v>31</v>
      </c>
      <c r="C366" s="27" t="s">
        <v>181</v>
      </c>
      <c r="D366" s="27">
        <v>16</v>
      </c>
      <c r="E366" s="28"/>
      <c r="F366" s="589" t="s">
        <v>1125</v>
      </c>
      <c r="G366" s="27">
        <v>60</v>
      </c>
      <c r="H366" s="667"/>
      <c r="I366" s="449"/>
      <c r="J366" s="452"/>
      <c r="K366" s="464" t="str">
        <f>A366</f>
        <v>DW705625HJL</v>
      </c>
      <c r="L366" s="303" t="s">
        <v>794</v>
      </c>
      <c r="M366" s="1"/>
      <c r="N366" s="1"/>
      <c r="O366" s="1"/>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08">
        <v>17</v>
      </c>
      <c r="BA366" s="135">
        <v>131</v>
      </c>
      <c r="BB366" s="232">
        <f>G366*BA366</f>
        <v>7860</v>
      </c>
      <c r="BC366" s="232">
        <f>BB366*$BC$5</f>
        <v>5148.3</v>
      </c>
      <c r="BE366" s="218"/>
      <c r="BF366" s="6">
        <f>BE366*AZ366</f>
        <v>0</v>
      </c>
      <c r="BG366" s="218"/>
      <c r="BH366" s="6">
        <f>BG366*AZ366</f>
        <v>0</v>
      </c>
      <c r="BI366" s="122"/>
      <c r="BJ366" s="6">
        <f t="shared" si="192"/>
        <v>0</v>
      </c>
      <c r="BK366" s="218"/>
      <c r="BM366" s="122"/>
      <c r="BN366" s="6">
        <f>BM366*AZ366</f>
        <v>0</v>
      </c>
      <c r="BO366" s="218"/>
      <c r="BP366" s="6">
        <f>BO366*AZ366</f>
        <v>0</v>
      </c>
      <c r="BQ366" s="699"/>
      <c r="BR366" s="6">
        <f>BQ366*AZ366</f>
        <v>0</v>
      </c>
      <c r="BS366" s="8">
        <v>66</v>
      </c>
      <c r="BT366" s="8">
        <v>66</v>
      </c>
      <c r="BU366" s="415">
        <f>BT366/12</f>
        <v>5.5</v>
      </c>
      <c r="BV366" s="421">
        <f>IF(OR(BT366=0),0,((G366-I366)/BU366))</f>
        <v>10.909090909090908</v>
      </c>
      <c r="BW366" s="420">
        <f t="shared" si="198"/>
        <v>10.909090909090908</v>
      </c>
      <c r="BX366" s="420"/>
      <c r="BY366" s="21" t="str">
        <f>A366</f>
        <v>DW705625HJL</v>
      </c>
    </row>
    <row r="367" spans="1:77" ht="15.75" customHeight="1" thickBot="1" x14ac:dyDescent="0.25">
      <c r="A367" s="57" t="s">
        <v>188</v>
      </c>
      <c r="B367" s="24" t="s">
        <v>31</v>
      </c>
      <c r="C367" s="17" t="s">
        <v>189</v>
      </c>
      <c r="D367" s="17">
        <v>16</v>
      </c>
      <c r="E367" s="18" t="s">
        <v>23</v>
      </c>
      <c r="F367" s="589" t="s">
        <v>1125</v>
      </c>
      <c r="G367" s="17">
        <v>52</v>
      </c>
      <c r="H367" s="665"/>
      <c r="I367" s="449"/>
      <c r="J367" s="452"/>
      <c r="K367" s="465" t="str">
        <f>A367</f>
        <v>DW705625SJL</v>
      </c>
      <c r="L367" s="301" t="s">
        <v>795</v>
      </c>
      <c r="M367" s="180"/>
      <c r="N367" s="55"/>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77">
        <v>17</v>
      </c>
      <c r="BA367" s="85">
        <v>120</v>
      </c>
      <c r="BB367" s="232">
        <f>G367*BA367</f>
        <v>6240</v>
      </c>
      <c r="BC367" s="232">
        <f>BB367*$BC$5</f>
        <v>4087.2000000000003</v>
      </c>
      <c r="BE367" s="129"/>
      <c r="BF367" s="6">
        <f>BE367*AZ367</f>
        <v>0</v>
      </c>
      <c r="BG367" s="129"/>
      <c r="BH367" s="6">
        <f>BG367*AZ367</f>
        <v>0</v>
      </c>
      <c r="BI367" s="121"/>
      <c r="BJ367" s="6">
        <f t="shared" si="192"/>
        <v>0</v>
      </c>
      <c r="BK367" s="129"/>
      <c r="BM367" s="121"/>
      <c r="BN367" s="6">
        <f>BM367*AZ367</f>
        <v>0</v>
      </c>
      <c r="BO367" s="129"/>
      <c r="BP367" s="6">
        <f>BO367*AZ367</f>
        <v>0</v>
      </c>
      <c r="BQ367" s="698"/>
      <c r="BR367" s="6">
        <f>BQ367*AZ367</f>
        <v>0</v>
      </c>
      <c r="BS367" s="8">
        <v>56</v>
      </c>
      <c r="BT367" s="8">
        <v>56</v>
      </c>
      <c r="BU367" s="415">
        <f>BT367/12</f>
        <v>4.666666666666667</v>
      </c>
      <c r="BV367" s="421">
        <f>IF(OR(BT367=0),0,((G367-I367)/BU367))</f>
        <v>11.142857142857142</v>
      </c>
      <c r="BW367" s="420">
        <f t="shared" si="198"/>
        <v>11.142857142857142</v>
      </c>
      <c r="BX367" s="420"/>
      <c r="BY367" s="21" t="str">
        <f>A367</f>
        <v>DW705625SJL</v>
      </c>
    </row>
    <row r="368" spans="1:77" ht="16.5" customHeight="1" thickBot="1" x14ac:dyDescent="0.25">
      <c r="A368" s="63"/>
      <c r="B368" s="9"/>
      <c r="C368" s="9"/>
      <c r="D368" s="9"/>
      <c r="E368" s="10"/>
      <c r="F368" s="398"/>
      <c r="G368" s="9"/>
      <c r="H368" s="277"/>
      <c r="I368" s="398"/>
      <c r="J368" s="398"/>
      <c r="K368" s="52"/>
      <c r="N368" s="27"/>
      <c r="O368" s="9"/>
      <c r="P368" s="9"/>
      <c r="Q368" s="9"/>
      <c r="R368" s="9"/>
      <c r="S368" s="9"/>
      <c r="T368" s="9"/>
      <c r="U368" s="9"/>
      <c r="V368" s="9"/>
      <c r="W368" s="9"/>
      <c r="X368" s="9"/>
      <c r="Y368" s="9"/>
      <c r="Z368" s="9"/>
      <c r="AB368" s="9"/>
      <c r="AC368" s="9"/>
      <c r="AD368" s="9"/>
      <c r="AK368" s="9"/>
      <c r="AL368" s="9"/>
      <c r="AM368" s="9"/>
      <c r="AN368" s="9"/>
      <c r="AO368" s="9"/>
      <c r="AQ368" s="9"/>
      <c r="AR368" s="9"/>
      <c r="AS368" s="9"/>
      <c r="AZ368" s="9"/>
      <c r="BA368" s="91"/>
      <c r="BB368" s="232"/>
      <c r="BC368" s="232"/>
      <c r="BE368" s="219"/>
      <c r="BG368" s="219"/>
      <c r="BI368" s="127"/>
      <c r="BJ368" s="6">
        <f t="shared" si="192"/>
        <v>0</v>
      </c>
      <c r="BK368" s="219"/>
      <c r="BM368" s="127"/>
      <c r="BO368" s="219"/>
      <c r="BQ368" s="219"/>
      <c r="BV368" s="421"/>
      <c r="BW368" s="420">
        <f t="shared" si="198"/>
        <v>0</v>
      </c>
      <c r="BX368" s="420"/>
      <c r="BY368" s="63"/>
    </row>
    <row r="369" spans="1:77" s="7" customFormat="1" ht="15.75" customHeight="1" thickBot="1" x14ac:dyDescent="0.25">
      <c r="A369" s="58" t="s">
        <v>936</v>
      </c>
      <c r="B369" s="24" t="s">
        <v>31</v>
      </c>
      <c r="C369" s="1" t="s">
        <v>940</v>
      </c>
      <c r="D369" s="1">
        <v>16</v>
      </c>
      <c r="E369" s="2"/>
      <c r="F369" s="589" t="s">
        <v>955</v>
      </c>
      <c r="G369" s="1">
        <v>10</v>
      </c>
      <c r="H369" s="664"/>
      <c r="I369" s="449"/>
      <c r="J369" s="452"/>
      <c r="K369" s="464" t="str">
        <f>A369</f>
        <v>DW805625HJR</v>
      </c>
      <c r="L369" s="300" t="s">
        <v>1361</v>
      </c>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75">
        <v>15</v>
      </c>
      <c r="BA369" s="84">
        <v>156</v>
      </c>
      <c r="BB369" s="232">
        <f>G369*BA369</f>
        <v>1560</v>
      </c>
      <c r="BC369" s="232">
        <f>BB369*$BC$5</f>
        <v>1021.8000000000001</v>
      </c>
      <c r="BE369" s="129"/>
      <c r="BF369" s="6">
        <f>BE369*AZ369</f>
        <v>0</v>
      </c>
      <c r="BG369" s="129"/>
      <c r="BH369" s="6">
        <f>BG369*AZ369</f>
        <v>0</v>
      </c>
      <c r="BI369" s="121"/>
      <c r="BJ369" s="6">
        <f t="shared" si="192"/>
        <v>0</v>
      </c>
      <c r="BK369" s="129"/>
      <c r="BL369" s="6"/>
      <c r="BM369" s="121"/>
      <c r="BN369" s="6">
        <f>BM369*AZ369</f>
        <v>0</v>
      </c>
      <c r="BO369" s="129"/>
      <c r="BP369" s="6">
        <f>BO369*AZ369</f>
        <v>0</v>
      </c>
      <c r="BQ369" s="129"/>
      <c r="BR369" s="6">
        <f>BQ369*AZ369</f>
        <v>0</v>
      </c>
      <c r="BS369" s="8">
        <v>1</v>
      </c>
      <c r="BT369" s="8"/>
      <c r="BU369" s="415">
        <f>BT369/12</f>
        <v>0</v>
      </c>
      <c r="BV369" s="421">
        <f>IF(OR(BT369=0),0,((G369-I369)/BU369))</f>
        <v>0</v>
      </c>
      <c r="BW369" s="420">
        <f t="shared" si="198"/>
        <v>0</v>
      </c>
      <c r="BX369" s="420"/>
      <c r="BY369" s="21" t="str">
        <f>A369</f>
        <v>DW805625HJR</v>
      </c>
    </row>
    <row r="370" spans="1:77" ht="15.75" customHeight="1" thickBot="1" x14ac:dyDescent="0.25">
      <c r="A370" s="58" t="s">
        <v>937</v>
      </c>
      <c r="B370" s="24" t="s">
        <v>31</v>
      </c>
      <c r="C370" s="1" t="s">
        <v>941</v>
      </c>
      <c r="D370" s="1">
        <v>16</v>
      </c>
      <c r="E370" s="2" t="s">
        <v>23</v>
      </c>
      <c r="F370" s="589" t="s">
        <v>955</v>
      </c>
      <c r="G370" s="1">
        <v>4</v>
      </c>
      <c r="H370" s="664"/>
      <c r="I370" s="449"/>
      <c r="J370" s="452"/>
      <c r="K370" s="464" t="str">
        <f>A370</f>
        <v>DW805625SJR</v>
      </c>
      <c r="L370" s="300" t="s">
        <v>1361</v>
      </c>
      <c r="M370" s="1"/>
      <c r="N370" s="27"/>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75">
        <v>15</v>
      </c>
      <c r="BA370" s="84">
        <v>133</v>
      </c>
      <c r="BB370" s="232">
        <f>G370*BA370</f>
        <v>532</v>
      </c>
      <c r="BC370" s="232">
        <f>BB370*$BC$5</f>
        <v>348.46000000000004</v>
      </c>
      <c r="BE370" s="129"/>
      <c r="BF370" s="6">
        <f>BE370*AZ370</f>
        <v>0</v>
      </c>
      <c r="BG370" s="129"/>
      <c r="BH370" s="6">
        <f>BG370*AZ370</f>
        <v>0</v>
      </c>
      <c r="BI370" s="121"/>
      <c r="BJ370" s="6">
        <f t="shared" si="192"/>
        <v>0</v>
      </c>
      <c r="BK370" s="129"/>
      <c r="BM370" s="121"/>
      <c r="BN370" s="6">
        <f>BM370*AZ370</f>
        <v>0</v>
      </c>
      <c r="BO370" s="129"/>
      <c r="BP370" s="6">
        <f>BO370*AZ370</f>
        <v>0</v>
      </c>
      <c r="BQ370" s="129"/>
      <c r="BR370" s="6">
        <f>BQ370*AZ370</f>
        <v>0</v>
      </c>
      <c r="BS370" s="8">
        <v>3</v>
      </c>
      <c r="BT370" s="8">
        <v>2</v>
      </c>
      <c r="BU370" s="415">
        <f>BT370/12</f>
        <v>0.16666666666666666</v>
      </c>
      <c r="BV370" s="421">
        <f>IF(OR(BT370=0),0,((G370-I370)/BU370))</f>
        <v>24</v>
      </c>
      <c r="BW370" s="420">
        <f t="shared" si="198"/>
        <v>24</v>
      </c>
      <c r="BX370" s="420"/>
      <c r="BY370" s="21" t="str">
        <f>A370</f>
        <v>DW805625SJR</v>
      </c>
    </row>
    <row r="371" spans="1:77" ht="15.75" customHeight="1" thickBot="1" x14ac:dyDescent="0.25">
      <c r="A371" s="174" t="s">
        <v>938</v>
      </c>
      <c r="B371" s="24" t="s">
        <v>31</v>
      </c>
      <c r="C371" s="27" t="s">
        <v>942</v>
      </c>
      <c r="D371" s="27">
        <v>16</v>
      </c>
      <c r="E371" s="28"/>
      <c r="F371" s="589" t="s">
        <v>955</v>
      </c>
      <c r="G371" s="27">
        <v>2</v>
      </c>
      <c r="H371" s="667"/>
      <c r="I371" s="449"/>
      <c r="J371" s="452"/>
      <c r="K371" s="464" t="str">
        <f>A371</f>
        <v>DW805625HJL</v>
      </c>
      <c r="L371" s="300" t="s">
        <v>1361</v>
      </c>
      <c r="M371" s="1"/>
      <c r="N371" s="1"/>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08">
        <v>15</v>
      </c>
      <c r="BA371" s="135">
        <v>156</v>
      </c>
      <c r="BB371" s="232">
        <f>G371*BA371</f>
        <v>312</v>
      </c>
      <c r="BC371" s="232">
        <f>BB371*$BC$5</f>
        <v>204.36</v>
      </c>
      <c r="BE371" s="218"/>
      <c r="BF371" s="6">
        <f>BE371*AZ371</f>
        <v>0</v>
      </c>
      <c r="BG371" s="218"/>
      <c r="BH371" s="6">
        <f>BG371*AZ371</f>
        <v>0</v>
      </c>
      <c r="BI371" s="122"/>
      <c r="BJ371" s="6">
        <f t="shared" si="192"/>
        <v>0</v>
      </c>
      <c r="BK371" s="218"/>
      <c r="BM371" s="122"/>
      <c r="BN371" s="6">
        <f>BM371*AZ371</f>
        <v>0</v>
      </c>
      <c r="BO371" s="218"/>
      <c r="BP371" s="6">
        <f>BO371*AZ371</f>
        <v>0</v>
      </c>
      <c r="BQ371" s="218"/>
      <c r="BR371" s="6">
        <f>BQ371*AZ371</f>
        <v>0</v>
      </c>
      <c r="BS371" s="8">
        <v>1</v>
      </c>
      <c r="BU371" s="415">
        <f>BT371/12</f>
        <v>0</v>
      </c>
      <c r="BV371" s="421">
        <f>IF(OR(BT371=0),0,((G371-I371)/BU371))</f>
        <v>0</v>
      </c>
      <c r="BW371" s="420">
        <f t="shared" si="198"/>
        <v>0</v>
      </c>
      <c r="BX371" s="420"/>
      <c r="BY371" s="21" t="str">
        <f>A371</f>
        <v>DW805625HJL</v>
      </c>
    </row>
    <row r="372" spans="1:77" ht="15.75" customHeight="1" thickBot="1" x14ac:dyDescent="0.25">
      <c r="A372" s="57" t="s">
        <v>939</v>
      </c>
      <c r="B372" s="24" t="s">
        <v>31</v>
      </c>
      <c r="C372" s="17" t="s">
        <v>943</v>
      </c>
      <c r="D372" s="17">
        <v>16</v>
      </c>
      <c r="E372" s="18" t="s">
        <v>23</v>
      </c>
      <c r="F372" s="591" t="s">
        <v>955</v>
      </c>
      <c r="G372" s="17">
        <v>2</v>
      </c>
      <c r="H372" s="665"/>
      <c r="I372" s="536"/>
      <c r="J372" s="553"/>
      <c r="K372" s="465" t="str">
        <f>A372</f>
        <v>DW805625SJL</v>
      </c>
      <c r="L372" s="300" t="s">
        <v>1361</v>
      </c>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77">
        <v>15</v>
      </c>
      <c r="BA372" s="85">
        <v>133</v>
      </c>
      <c r="BB372" s="232">
        <f>G372*BA372</f>
        <v>266</v>
      </c>
      <c r="BC372" s="232">
        <f>BB372*$BC$5</f>
        <v>174.23000000000002</v>
      </c>
      <c r="BE372" s="129"/>
      <c r="BF372" s="6">
        <f>BE372*AZ372</f>
        <v>0</v>
      </c>
      <c r="BG372" s="129"/>
      <c r="BH372" s="6">
        <f>BG372*AZ372</f>
        <v>0</v>
      </c>
      <c r="BI372" s="121"/>
      <c r="BJ372" s="6">
        <f t="shared" si="192"/>
        <v>0</v>
      </c>
      <c r="BK372" s="129"/>
      <c r="BM372" s="121"/>
      <c r="BN372" s="6">
        <f>BM372*AZ372</f>
        <v>0</v>
      </c>
      <c r="BO372" s="129"/>
      <c r="BP372" s="6">
        <f>BO372*AZ372</f>
        <v>0</v>
      </c>
      <c r="BQ372" s="129"/>
      <c r="BR372" s="6">
        <f>BQ372*AZ372</f>
        <v>0</v>
      </c>
      <c r="BS372" s="8">
        <v>1</v>
      </c>
      <c r="BU372" s="415">
        <f>BT372/12</f>
        <v>0</v>
      </c>
      <c r="BV372" s="421">
        <f>IF(OR(BT372=0),0,((G372-I372)/BU372))</f>
        <v>0</v>
      </c>
      <c r="BW372" s="420">
        <f t="shared" si="198"/>
        <v>0</v>
      </c>
      <c r="BX372" s="420"/>
      <c r="BY372" s="21" t="str">
        <f>A372</f>
        <v>DW805625SJL</v>
      </c>
    </row>
    <row r="373" spans="1:77" ht="26.25" customHeight="1" x14ac:dyDescent="0.2">
      <c r="A373" s="37"/>
      <c r="B373" s="9"/>
      <c r="C373" s="9"/>
      <c r="D373" s="9"/>
      <c r="E373" s="10"/>
      <c r="F373" s="398"/>
      <c r="G373" s="9"/>
      <c r="H373" s="277"/>
      <c r="I373" s="398"/>
      <c r="J373" s="398"/>
      <c r="K373" s="9"/>
      <c r="N373" s="9"/>
      <c r="O373" s="9"/>
      <c r="P373" s="195"/>
      <c r="Q373" s="9"/>
      <c r="R373" s="9"/>
      <c r="S373" s="9"/>
      <c r="T373" s="9"/>
      <c r="U373" s="9"/>
      <c r="V373" s="9"/>
      <c r="W373" s="9"/>
      <c r="X373" s="9"/>
      <c r="Y373" s="9"/>
      <c r="Z373" s="9"/>
      <c r="AB373" s="9"/>
      <c r="AC373" s="9"/>
      <c r="AD373" s="9"/>
      <c r="AK373" s="9"/>
      <c r="AL373" s="9"/>
      <c r="AM373" s="9"/>
      <c r="AN373" s="9"/>
      <c r="AO373" s="9"/>
      <c r="AQ373" s="9"/>
      <c r="AR373" s="9"/>
      <c r="AS373" s="9"/>
      <c r="AZ373" s="9"/>
      <c r="BB373" s="232"/>
      <c r="BC373" s="232"/>
      <c r="BE373" s="195"/>
      <c r="BG373" s="195"/>
      <c r="BI373" s="81"/>
      <c r="BK373" s="195"/>
      <c r="BM373" s="81"/>
      <c r="BO373" s="195"/>
      <c r="BQ373" s="195"/>
      <c r="BV373" s="421"/>
      <c r="BW373" s="420">
        <f t="shared" si="198"/>
        <v>0</v>
      </c>
      <c r="BX373" s="420"/>
      <c r="BY373" s="37"/>
    </row>
    <row r="374" spans="1:77" ht="16.5" thickBot="1" x14ac:dyDescent="0.25">
      <c r="A374" s="15" t="s">
        <v>242</v>
      </c>
      <c r="B374" s="3"/>
      <c r="C374" s="3"/>
      <c r="D374" s="3"/>
      <c r="E374" s="16"/>
      <c r="F374" s="402"/>
      <c r="G374" s="3"/>
      <c r="H374" s="666"/>
      <c r="I374" s="402"/>
      <c r="J374" s="402"/>
      <c r="K374" s="55"/>
      <c r="N374" s="148"/>
      <c r="O374" s="9"/>
      <c r="P374" s="9"/>
      <c r="Q374" s="9"/>
      <c r="R374" s="9"/>
      <c r="S374" s="9"/>
      <c r="T374" s="9"/>
      <c r="U374" s="9"/>
      <c r="V374" s="9"/>
      <c r="W374" s="9"/>
      <c r="X374" s="9"/>
      <c r="Y374" s="9"/>
      <c r="Z374" s="9"/>
      <c r="AB374" s="9"/>
      <c r="AC374" s="9"/>
      <c r="AD374" s="9"/>
      <c r="AK374" s="9"/>
      <c r="AL374" s="9"/>
      <c r="AM374" s="9"/>
      <c r="AN374" s="9"/>
      <c r="AO374" s="9"/>
      <c r="AQ374" s="9"/>
      <c r="AR374" s="9"/>
      <c r="AS374" s="9"/>
      <c r="AZ374" s="9"/>
      <c r="BB374" s="232"/>
      <c r="BC374" s="232"/>
      <c r="BE374" s="190"/>
      <c r="BG374" s="190"/>
      <c r="BI374" s="9"/>
      <c r="BK374" s="190"/>
      <c r="BM374" s="9"/>
      <c r="BO374" s="190"/>
      <c r="BQ374" s="190"/>
      <c r="BV374" s="421"/>
      <c r="BW374" s="420">
        <f t="shared" si="198"/>
        <v>0</v>
      </c>
      <c r="BX374" s="420"/>
      <c r="BY374" s="15" t="s">
        <v>242</v>
      </c>
    </row>
    <row r="375" spans="1:77" ht="15.75" customHeight="1" thickBot="1" x14ac:dyDescent="0.25">
      <c r="A375" s="41" t="s">
        <v>194</v>
      </c>
      <c r="B375" s="24" t="s">
        <v>31</v>
      </c>
      <c r="C375" s="42" t="s">
        <v>195</v>
      </c>
      <c r="D375" s="42">
        <v>16</v>
      </c>
      <c r="E375" s="43"/>
      <c r="F375" s="596"/>
      <c r="G375" s="24">
        <v>25</v>
      </c>
      <c r="H375" s="663"/>
      <c r="I375" s="543"/>
      <c r="J375" s="452"/>
      <c r="K375" s="466" t="str">
        <f>A375</f>
        <v>DW245875H</v>
      </c>
      <c r="L375" s="307" t="s">
        <v>796</v>
      </c>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207">
        <v>5</v>
      </c>
      <c r="BA375" s="83">
        <v>60</v>
      </c>
      <c r="BB375" s="232">
        <f t="shared" ref="BB375:BB383" si="201">G375*BA375</f>
        <v>1500</v>
      </c>
      <c r="BC375" s="232">
        <f t="shared" ref="BC375:BC434" si="202">BB375*$BC$5</f>
        <v>982.5</v>
      </c>
      <c r="BE375" s="128"/>
      <c r="BF375" s="6">
        <f t="shared" ref="BF375:BF383" si="203">BE375*AZ375</f>
        <v>0</v>
      </c>
      <c r="BG375" s="128"/>
      <c r="BH375" s="6">
        <f t="shared" ref="BH375:BH383" si="204">BG375*AZ375</f>
        <v>0</v>
      </c>
      <c r="BI375" s="128"/>
      <c r="BJ375" s="6">
        <f t="shared" ref="BJ375:BJ383" si="205">BI375*AZ375</f>
        <v>0</v>
      </c>
      <c r="BK375" s="128"/>
      <c r="BM375" s="128"/>
      <c r="BN375" s="6">
        <f t="shared" ref="BN375:BN383" si="206">BM375*AZ375</f>
        <v>0</v>
      </c>
      <c r="BO375" s="128"/>
      <c r="BP375" s="6">
        <f t="shared" ref="BP375:BP383" si="207">BO375*AZ375</f>
        <v>0</v>
      </c>
      <c r="BQ375" s="128"/>
      <c r="BR375" s="6">
        <f t="shared" ref="BR375:BR383" si="208">BQ375*AZ375</f>
        <v>0</v>
      </c>
      <c r="BS375" s="8">
        <v>3</v>
      </c>
      <c r="BT375" s="8">
        <v>3</v>
      </c>
      <c r="BU375" s="415">
        <f t="shared" ref="BU375:BU383" si="209">BT375/12</f>
        <v>0.25</v>
      </c>
      <c r="BV375" s="421">
        <f t="shared" ref="BV375:BV383" si="210">IF(OR(BT375=0),0,((G375-I375)/BU375))</f>
        <v>100</v>
      </c>
      <c r="BW375" s="420">
        <f t="shared" si="198"/>
        <v>100</v>
      </c>
      <c r="BX375" s="420"/>
      <c r="BY375" s="21" t="str">
        <f t="shared" ref="BY375:BY383" si="211">A375</f>
        <v>DW245875H</v>
      </c>
    </row>
    <row r="376" spans="1:77" ht="15.75" customHeight="1" thickBot="1" x14ac:dyDescent="0.25">
      <c r="A376" s="44" t="s">
        <v>196</v>
      </c>
      <c r="B376" s="24" t="s">
        <v>31</v>
      </c>
      <c r="C376" s="45" t="s">
        <v>197</v>
      </c>
      <c r="D376" s="45">
        <v>16</v>
      </c>
      <c r="E376" s="46"/>
      <c r="F376" s="597"/>
      <c r="G376" s="1">
        <v>6</v>
      </c>
      <c r="H376" s="664"/>
      <c r="I376" s="451"/>
      <c r="J376" s="452"/>
      <c r="K376" s="467" t="str">
        <f>A376</f>
        <v>DW265875H</v>
      </c>
      <c r="L376" s="308" t="s">
        <v>796</v>
      </c>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75">
        <v>5</v>
      </c>
      <c r="BA376" s="84">
        <v>60</v>
      </c>
      <c r="BB376" s="232">
        <f t="shared" si="201"/>
        <v>360</v>
      </c>
      <c r="BC376" s="232">
        <f t="shared" si="202"/>
        <v>235.8</v>
      </c>
      <c r="BE376" s="129"/>
      <c r="BF376" s="6">
        <f t="shared" si="203"/>
        <v>0</v>
      </c>
      <c r="BG376" s="129"/>
      <c r="BH376" s="6">
        <f t="shared" si="204"/>
        <v>0</v>
      </c>
      <c r="BI376" s="129"/>
      <c r="BJ376" s="6">
        <f t="shared" si="205"/>
        <v>0</v>
      </c>
      <c r="BK376" s="129"/>
      <c r="BM376" s="129"/>
      <c r="BN376" s="6">
        <f t="shared" si="206"/>
        <v>0</v>
      </c>
      <c r="BO376" s="129"/>
      <c r="BP376" s="6">
        <f t="shared" si="207"/>
        <v>0</v>
      </c>
      <c r="BQ376" s="129"/>
      <c r="BR376" s="6">
        <f t="shared" si="208"/>
        <v>0</v>
      </c>
      <c r="BS376" s="8">
        <v>25</v>
      </c>
      <c r="BT376" s="8">
        <v>25</v>
      </c>
      <c r="BU376" s="415">
        <f t="shared" si="209"/>
        <v>2.0833333333333335</v>
      </c>
      <c r="BV376" s="421">
        <f t="shared" si="210"/>
        <v>2.88</v>
      </c>
      <c r="BW376" s="420">
        <f t="shared" si="198"/>
        <v>2.88</v>
      </c>
      <c r="BX376" s="420"/>
      <c r="BY376" s="21" t="str">
        <f t="shared" si="211"/>
        <v>DW265875H</v>
      </c>
    </row>
    <row r="377" spans="1:77" ht="15.75" customHeight="1" thickBot="1" x14ac:dyDescent="0.25">
      <c r="A377" s="44" t="s">
        <v>198</v>
      </c>
      <c r="B377" s="24" t="s">
        <v>31</v>
      </c>
      <c r="C377" s="45" t="s">
        <v>199</v>
      </c>
      <c r="D377" s="45">
        <v>16</v>
      </c>
      <c r="E377" s="46"/>
      <c r="F377" s="597"/>
      <c r="G377" s="1">
        <v>34</v>
      </c>
      <c r="H377" s="664"/>
      <c r="I377" s="451"/>
      <c r="J377" s="452"/>
      <c r="K377" s="467" t="str">
        <f>A377</f>
        <v>DW285875H</v>
      </c>
      <c r="L377" s="308" t="s">
        <v>796</v>
      </c>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75">
        <v>5</v>
      </c>
      <c r="BA377" s="84">
        <v>60</v>
      </c>
      <c r="BB377" s="232">
        <f t="shared" si="201"/>
        <v>2040</v>
      </c>
      <c r="BC377" s="232">
        <f t="shared" si="202"/>
        <v>1336.2</v>
      </c>
      <c r="BE377" s="129"/>
      <c r="BF377" s="6">
        <f t="shared" si="203"/>
        <v>0</v>
      </c>
      <c r="BG377" s="129"/>
      <c r="BH377" s="6">
        <f t="shared" si="204"/>
        <v>0</v>
      </c>
      <c r="BI377" s="129"/>
      <c r="BJ377" s="6">
        <f t="shared" si="205"/>
        <v>0</v>
      </c>
      <c r="BK377" s="129"/>
      <c r="BM377" s="129"/>
      <c r="BN377" s="6">
        <f t="shared" si="206"/>
        <v>0</v>
      </c>
      <c r="BO377" s="129"/>
      <c r="BP377" s="6">
        <f t="shared" si="207"/>
        <v>0</v>
      </c>
      <c r="BQ377" s="698"/>
      <c r="BR377" s="6">
        <f t="shared" si="208"/>
        <v>0</v>
      </c>
      <c r="BS377" s="8">
        <v>30</v>
      </c>
      <c r="BT377" s="8">
        <v>30</v>
      </c>
      <c r="BU377" s="415">
        <f t="shared" si="209"/>
        <v>2.5</v>
      </c>
      <c r="BV377" s="421">
        <f t="shared" si="210"/>
        <v>13.6</v>
      </c>
      <c r="BW377" s="420">
        <f t="shared" si="198"/>
        <v>13.6</v>
      </c>
      <c r="BX377" s="420"/>
      <c r="BY377" s="21" t="str">
        <f t="shared" si="211"/>
        <v>DW285875H</v>
      </c>
    </row>
    <row r="378" spans="1:77" ht="15.75" customHeight="1" thickBot="1" x14ac:dyDescent="0.25">
      <c r="A378" s="44" t="s">
        <v>200</v>
      </c>
      <c r="B378" s="24" t="s">
        <v>31</v>
      </c>
      <c r="C378" s="45" t="s">
        <v>201</v>
      </c>
      <c r="D378" s="45">
        <v>16</v>
      </c>
      <c r="E378" s="46"/>
      <c r="F378" s="597"/>
      <c r="G378" s="1">
        <v>0</v>
      </c>
      <c r="H378" s="664"/>
      <c r="I378" s="451"/>
      <c r="J378" s="452"/>
      <c r="K378" s="467" t="str">
        <f>A378</f>
        <v>DW2105875H</v>
      </c>
      <c r="L378" s="308" t="s">
        <v>796</v>
      </c>
      <c r="M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75">
        <v>5</v>
      </c>
      <c r="BA378" s="84">
        <v>60</v>
      </c>
      <c r="BB378" s="232">
        <f t="shared" si="201"/>
        <v>0</v>
      </c>
      <c r="BC378" s="232">
        <f t="shared" si="202"/>
        <v>0</v>
      </c>
      <c r="BE378" s="129"/>
      <c r="BF378" s="6">
        <f t="shared" si="203"/>
        <v>0</v>
      </c>
      <c r="BG378" s="129"/>
      <c r="BH378" s="6">
        <f t="shared" si="204"/>
        <v>0</v>
      </c>
      <c r="BI378" s="129"/>
      <c r="BJ378" s="6">
        <f t="shared" si="205"/>
        <v>0</v>
      </c>
      <c r="BK378" s="129"/>
      <c r="BM378" s="129"/>
      <c r="BN378" s="6">
        <f t="shared" si="206"/>
        <v>0</v>
      </c>
      <c r="BO378" s="129"/>
      <c r="BP378" s="6">
        <f t="shared" si="207"/>
        <v>0</v>
      </c>
      <c r="BQ378" s="129"/>
      <c r="BR378" s="6">
        <f t="shared" si="208"/>
        <v>0</v>
      </c>
      <c r="BU378" s="415">
        <f t="shared" si="209"/>
        <v>0</v>
      </c>
      <c r="BV378" s="421">
        <f t="shared" si="210"/>
        <v>0</v>
      </c>
      <c r="BW378" s="420">
        <f t="shared" si="198"/>
        <v>0</v>
      </c>
      <c r="BX378" s="420"/>
      <c r="BY378" s="21" t="str">
        <f t="shared" si="211"/>
        <v>DW2105875H</v>
      </c>
    </row>
    <row r="379" spans="1:77" s="7" customFormat="1" ht="15.75" customHeight="1" thickBot="1" x14ac:dyDescent="0.25">
      <c r="A379" s="44" t="s">
        <v>34</v>
      </c>
      <c r="B379" s="24" t="s">
        <v>31</v>
      </c>
      <c r="C379" s="45" t="s">
        <v>72</v>
      </c>
      <c r="D379" s="45">
        <v>16</v>
      </c>
      <c r="E379" s="46"/>
      <c r="F379" s="597"/>
      <c r="G379" s="1">
        <v>282</v>
      </c>
      <c r="H379" s="717" t="s">
        <v>1297</v>
      </c>
      <c r="I379" s="451"/>
      <c r="J379" s="452"/>
      <c r="K379" s="467" t="s">
        <v>34</v>
      </c>
      <c r="L379" s="308" t="s">
        <v>809</v>
      </c>
      <c r="M379" s="2"/>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75">
        <v>7</v>
      </c>
      <c r="BA379" s="84">
        <v>60</v>
      </c>
      <c r="BB379" s="232">
        <f t="shared" si="201"/>
        <v>16920</v>
      </c>
      <c r="BC379" s="232">
        <f t="shared" si="202"/>
        <v>11082.6</v>
      </c>
      <c r="BE379" s="129">
        <v>352</v>
      </c>
      <c r="BF379" s="6">
        <f t="shared" si="203"/>
        <v>2464</v>
      </c>
      <c r="BG379" s="129"/>
      <c r="BH379" s="6">
        <f t="shared" si="204"/>
        <v>0</v>
      </c>
      <c r="BI379" s="129"/>
      <c r="BJ379" s="6">
        <f t="shared" si="205"/>
        <v>0</v>
      </c>
      <c r="BK379" s="129"/>
      <c r="BL379" s="6"/>
      <c r="BM379" s="355"/>
      <c r="BN379" s="6">
        <f t="shared" si="206"/>
        <v>0</v>
      </c>
      <c r="BO379" s="129"/>
      <c r="BP379" s="6">
        <f t="shared" si="207"/>
        <v>0</v>
      </c>
      <c r="BQ379" s="698"/>
      <c r="BR379" s="6">
        <f t="shared" si="208"/>
        <v>0</v>
      </c>
      <c r="BS379" s="8">
        <v>1405</v>
      </c>
      <c r="BT379" s="8">
        <v>1333</v>
      </c>
      <c r="BU379" s="415">
        <f t="shared" si="209"/>
        <v>111.08333333333333</v>
      </c>
      <c r="BV379" s="421">
        <f t="shared" si="210"/>
        <v>2.5386346586646664</v>
      </c>
      <c r="BW379" s="420">
        <f t="shared" si="198"/>
        <v>5.7074268567141786</v>
      </c>
      <c r="BX379" s="420"/>
      <c r="BY379" s="21" t="str">
        <f t="shared" si="211"/>
        <v>DW305875H</v>
      </c>
    </row>
    <row r="380" spans="1:77" ht="15.75" customHeight="1" thickBot="1" x14ac:dyDescent="0.25">
      <c r="A380" s="44" t="s">
        <v>55</v>
      </c>
      <c r="B380" s="24" t="s">
        <v>31</v>
      </c>
      <c r="C380" s="45" t="s">
        <v>93</v>
      </c>
      <c r="D380" s="45">
        <v>16</v>
      </c>
      <c r="E380" s="46"/>
      <c r="F380" s="597"/>
      <c r="G380" s="1">
        <v>19</v>
      </c>
      <c r="H380" s="664"/>
      <c r="I380" s="451"/>
      <c r="J380" s="452"/>
      <c r="K380" s="468" t="s">
        <v>55</v>
      </c>
      <c r="L380" s="308" t="s">
        <v>796</v>
      </c>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75">
        <v>5</v>
      </c>
      <c r="BA380" s="84">
        <v>66</v>
      </c>
      <c r="BB380" s="232">
        <f t="shared" si="201"/>
        <v>1254</v>
      </c>
      <c r="BC380" s="232">
        <f t="shared" si="202"/>
        <v>821.37</v>
      </c>
      <c r="BE380" s="129"/>
      <c r="BF380" s="6">
        <f t="shared" si="203"/>
        <v>0</v>
      </c>
      <c r="BG380" s="129"/>
      <c r="BH380" s="6">
        <f t="shared" si="204"/>
        <v>0</v>
      </c>
      <c r="BI380" s="129"/>
      <c r="BJ380" s="6">
        <f t="shared" si="205"/>
        <v>0</v>
      </c>
      <c r="BK380" s="129"/>
      <c r="BM380" s="355"/>
      <c r="BN380" s="6">
        <f t="shared" si="206"/>
        <v>0</v>
      </c>
      <c r="BO380" s="129"/>
      <c r="BP380" s="6">
        <f t="shared" si="207"/>
        <v>0</v>
      </c>
      <c r="BQ380" s="698"/>
      <c r="BR380" s="6">
        <f t="shared" si="208"/>
        <v>0</v>
      </c>
      <c r="BS380" s="8">
        <v>37</v>
      </c>
      <c r="BT380" s="8">
        <v>37</v>
      </c>
      <c r="BU380" s="415">
        <f t="shared" si="209"/>
        <v>3.0833333333333335</v>
      </c>
      <c r="BV380" s="421">
        <f t="shared" si="210"/>
        <v>6.1621621621621623</v>
      </c>
      <c r="BW380" s="420">
        <f t="shared" si="198"/>
        <v>6.1621621621621623</v>
      </c>
      <c r="BX380" s="420"/>
      <c r="BY380" s="21" t="str">
        <f t="shared" si="211"/>
        <v>DW365875H</v>
      </c>
    </row>
    <row r="381" spans="1:77" ht="15.75" customHeight="1" thickBot="1" x14ac:dyDescent="0.25">
      <c r="A381" s="44" t="s">
        <v>33</v>
      </c>
      <c r="B381" s="24" t="s">
        <v>31</v>
      </c>
      <c r="C381" s="45" t="s">
        <v>60</v>
      </c>
      <c r="D381" s="45">
        <v>16</v>
      </c>
      <c r="E381" s="46"/>
      <c r="F381" s="597"/>
      <c r="G381" s="1">
        <v>42</v>
      </c>
      <c r="H381" s="664"/>
      <c r="I381" s="451"/>
      <c r="J381" s="452"/>
      <c r="K381" s="467" t="str">
        <f>A381</f>
        <v>DW405875H</v>
      </c>
      <c r="L381" s="308" t="s">
        <v>796</v>
      </c>
      <c r="M381" s="45" t="s">
        <v>1230</v>
      </c>
      <c r="N381" s="1"/>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75">
        <v>9</v>
      </c>
      <c r="BA381" s="84">
        <v>66</v>
      </c>
      <c r="BB381" s="232">
        <f t="shared" si="201"/>
        <v>2772</v>
      </c>
      <c r="BC381" s="232">
        <f t="shared" si="202"/>
        <v>1815.66</v>
      </c>
      <c r="BE381" s="129"/>
      <c r="BF381" s="6">
        <f t="shared" si="203"/>
        <v>0</v>
      </c>
      <c r="BG381" s="129"/>
      <c r="BH381" s="6">
        <f t="shared" si="204"/>
        <v>0</v>
      </c>
      <c r="BI381" s="129"/>
      <c r="BJ381" s="6">
        <f t="shared" si="205"/>
        <v>0</v>
      </c>
      <c r="BK381" s="129"/>
      <c r="BM381" s="355"/>
      <c r="BN381" s="6">
        <f t="shared" si="206"/>
        <v>0</v>
      </c>
      <c r="BO381" s="129"/>
      <c r="BP381" s="6">
        <f t="shared" si="207"/>
        <v>0</v>
      </c>
      <c r="BQ381" s="129"/>
      <c r="BR381" s="6">
        <f t="shared" si="208"/>
        <v>0</v>
      </c>
      <c r="BS381" s="8">
        <v>31</v>
      </c>
      <c r="BT381" s="8">
        <v>30</v>
      </c>
      <c r="BU381" s="415">
        <f t="shared" si="209"/>
        <v>2.5</v>
      </c>
      <c r="BV381" s="421">
        <f t="shared" si="210"/>
        <v>16.8</v>
      </c>
      <c r="BW381" s="420">
        <f t="shared" si="198"/>
        <v>16.8</v>
      </c>
      <c r="BX381" s="420"/>
      <c r="BY381" s="21" t="str">
        <f t="shared" si="211"/>
        <v>DW405875H</v>
      </c>
    </row>
    <row r="382" spans="1:77" ht="15.75" customHeight="1" thickBot="1" x14ac:dyDescent="0.25">
      <c r="A382" s="258" t="s">
        <v>54</v>
      </c>
      <c r="B382" s="24" t="s">
        <v>31</v>
      </c>
      <c r="C382" s="250" t="s">
        <v>61</v>
      </c>
      <c r="D382" s="250">
        <v>16</v>
      </c>
      <c r="E382" s="46"/>
      <c r="F382" s="597"/>
      <c r="G382" s="250">
        <v>66</v>
      </c>
      <c r="H382" s="689"/>
      <c r="I382" s="451"/>
      <c r="J382" s="452"/>
      <c r="K382" s="468" t="str">
        <f>A382</f>
        <v>DW605875H</v>
      </c>
      <c r="L382" s="327" t="s">
        <v>796</v>
      </c>
      <c r="M382" s="1" t="s">
        <v>1236</v>
      </c>
      <c r="N382" s="9"/>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210">
        <v>14</v>
      </c>
      <c r="BA382" s="94">
        <v>136</v>
      </c>
      <c r="BB382" s="232">
        <f t="shared" si="201"/>
        <v>8976</v>
      </c>
      <c r="BC382" s="232">
        <f t="shared" si="202"/>
        <v>5879.2800000000007</v>
      </c>
      <c r="BE382" s="129"/>
      <c r="BF382" s="332">
        <f t="shared" si="203"/>
        <v>0</v>
      </c>
      <c r="BG382" s="129"/>
      <c r="BH382" s="332">
        <f t="shared" si="204"/>
        <v>0</v>
      </c>
      <c r="BI382" s="121"/>
      <c r="BJ382" s="104">
        <f t="shared" si="205"/>
        <v>0</v>
      </c>
      <c r="BK382" s="129"/>
      <c r="BL382" s="332"/>
      <c r="BM382" s="355"/>
      <c r="BN382" s="332">
        <f t="shared" si="206"/>
        <v>0</v>
      </c>
      <c r="BO382" s="129"/>
      <c r="BP382" s="332">
        <f t="shared" si="207"/>
        <v>0</v>
      </c>
      <c r="BQ382" s="129"/>
      <c r="BR382" s="6">
        <f t="shared" si="208"/>
        <v>0</v>
      </c>
      <c r="BS382" s="8">
        <v>93</v>
      </c>
      <c r="BT382" s="8">
        <v>93</v>
      </c>
      <c r="BU382" s="415">
        <f t="shared" si="209"/>
        <v>7.75</v>
      </c>
      <c r="BV382" s="421">
        <f t="shared" si="210"/>
        <v>8.5161290322580641</v>
      </c>
      <c r="BW382" s="420">
        <f t="shared" si="198"/>
        <v>8.5161290322580641</v>
      </c>
      <c r="BX382" s="420"/>
      <c r="BY382" s="21" t="str">
        <f t="shared" si="211"/>
        <v>DW605875H</v>
      </c>
    </row>
    <row r="383" spans="1:77" ht="15.75" customHeight="1" thickBot="1" x14ac:dyDescent="0.25">
      <c r="A383" s="199" t="s">
        <v>560</v>
      </c>
      <c r="B383" s="24" t="s">
        <v>31</v>
      </c>
      <c r="C383" s="194" t="s">
        <v>561</v>
      </c>
      <c r="D383" s="194">
        <v>16</v>
      </c>
      <c r="E383" s="200"/>
      <c r="F383" s="598"/>
      <c r="G383" s="180">
        <v>0</v>
      </c>
      <c r="H383" s="670"/>
      <c r="I383" s="537"/>
      <c r="J383" s="452"/>
      <c r="K383" s="287" t="str">
        <f>A383</f>
        <v>DW805875H</v>
      </c>
      <c r="L383" s="309" t="s">
        <v>1180</v>
      </c>
      <c r="M383" s="194"/>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77">
        <v>10</v>
      </c>
      <c r="BA383" s="85">
        <v>147</v>
      </c>
      <c r="BB383" s="232">
        <f t="shared" si="201"/>
        <v>0</v>
      </c>
      <c r="BC383" s="232">
        <f t="shared" si="202"/>
        <v>0</v>
      </c>
      <c r="BE383" s="201"/>
      <c r="BF383" s="6">
        <f t="shared" si="203"/>
        <v>0</v>
      </c>
      <c r="BG383" s="201"/>
      <c r="BH383" s="6">
        <f t="shared" si="204"/>
        <v>0</v>
      </c>
      <c r="BI383" s="201"/>
      <c r="BJ383" s="6">
        <f t="shared" si="205"/>
        <v>0</v>
      </c>
      <c r="BK383" s="201"/>
      <c r="BM383" s="201"/>
      <c r="BN383" s="6">
        <f t="shared" si="206"/>
        <v>0</v>
      </c>
      <c r="BO383" s="201"/>
      <c r="BP383" s="6">
        <f t="shared" si="207"/>
        <v>0</v>
      </c>
      <c r="BQ383" s="201"/>
      <c r="BR383" s="6">
        <f t="shared" si="208"/>
        <v>0</v>
      </c>
      <c r="BU383" s="415">
        <f t="shared" si="209"/>
        <v>0</v>
      </c>
      <c r="BV383" s="421">
        <f t="shared" si="210"/>
        <v>0</v>
      </c>
      <c r="BW383" s="420">
        <f t="shared" ref="BW383:BW414" si="212">IF(OR(BT383=0),0,((G383+BI383+BO383+BE383+BG383+BM383+BK383+BQ383-I383)/BU383))</f>
        <v>0</v>
      </c>
      <c r="BX383" s="420"/>
      <c r="BY383" s="21" t="str">
        <f t="shared" si="211"/>
        <v>DW805875H</v>
      </c>
    </row>
    <row r="384" spans="1:77" ht="16.5" thickBot="1" x14ac:dyDescent="0.25">
      <c r="A384" s="15" t="s">
        <v>310</v>
      </c>
      <c r="B384" s="190"/>
      <c r="C384" s="190"/>
      <c r="D384" s="190"/>
      <c r="E384" s="191"/>
      <c r="F384" s="434"/>
      <c r="G384" s="3"/>
      <c r="H384" s="666"/>
      <c r="I384" s="434"/>
      <c r="J384" s="434"/>
      <c r="K384" s="148"/>
      <c r="L384" s="148"/>
      <c r="M384" s="148"/>
      <c r="N384" s="38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8"/>
      <c r="AW384" s="148"/>
      <c r="AX384" s="148"/>
      <c r="AY384" s="148"/>
      <c r="AZ384" s="9"/>
      <c r="BA384" s="91"/>
      <c r="BB384" s="232"/>
      <c r="BC384" s="232"/>
      <c r="BE384" s="131"/>
      <c r="BG384" s="131"/>
      <c r="BI384" s="289"/>
      <c r="BK384" s="131"/>
      <c r="BM384" s="289"/>
      <c r="BO384" s="131"/>
      <c r="BQ384" s="131"/>
      <c r="BV384" s="421"/>
      <c r="BW384" s="420">
        <f t="shared" si="212"/>
        <v>0</v>
      </c>
      <c r="BX384" s="420"/>
      <c r="BY384" s="15" t="s">
        <v>310</v>
      </c>
    </row>
    <row r="385" spans="1:77" ht="18" customHeight="1" thickBot="1" x14ac:dyDescent="0.25">
      <c r="A385" s="133">
        <v>5200</v>
      </c>
      <c r="B385" s="24" t="s">
        <v>31</v>
      </c>
      <c r="C385" s="42" t="s">
        <v>32</v>
      </c>
      <c r="D385" s="42">
        <v>16</v>
      </c>
      <c r="E385" s="43" t="s">
        <v>23</v>
      </c>
      <c r="F385" s="588" t="s">
        <v>1124</v>
      </c>
      <c r="G385" s="24"/>
      <c r="H385" s="663"/>
      <c r="I385" s="543"/>
      <c r="J385" s="560"/>
      <c r="K385" s="469">
        <f t="shared" ref="K385:K390" si="213">A385</f>
        <v>5200</v>
      </c>
      <c r="L385" s="620"/>
      <c r="M385" s="42"/>
      <c r="N385" s="347"/>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111">
        <v>35</v>
      </c>
      <c r="BA385" s="83">
        <v>298</v>
      </c>
      <c r="BB385" s="232">
        <f t="shared" ref="BB385:BB390" si="214">G385*BA385</f>
        <v>0</v>
      </c>
      <c r="BC385" s="232">
        <f t="shared" si="202"/>
        <v>0</v>
      </c>
      <c r="BE385" s="128"/>
      <c r="BG385" s="128"/>
      <c r="BH385" s="6">
        <f t="shared" ref="BH385:BH390" si="215">BG385*AZ385</f>
        <v>0</v>
      </c>
      <c r="BI385" s="128"/>
      <c r="BJ385" s="6">
        <f t="shared" ref="BJ385:BJ390" si="216">BI385*AZ385</f>
        <v>0</v>
      </c>
      <c r="BK385" s="128"/>
      <c r="BM385" s="128"/>
      <c r="BO385" s="128"/>
      <c r="BP385" s="6">
        <f t="shared" ref="BP385:BP390" si="217">BO385*AZ385</f>
        <v>0</v>
      </c>
      <c r="BQ385" s="128"/>
      <c r="BS385" s="8">
        <v>167</v>
      </c>
      <c r="BT385" s="8">
        <v>109</v>
      </c>
      <c r="BU385" s="415">
        <f t="shared" ref="BU385:BU390" si="218">BT385/12</f>
        <v>9.0833333333333339</v>
      </c>
      <c r="BV385" s="421"/>
      <c r="BW385" s="420">
        <f t="shared" si="212"/>
        <v>0</v>
      </c>
      <c r="BX385" s="420"/>
      <c r="BY385" s="21">
        <f t="shared" ref="BY385:BY390" si="219">A385</f>
        <v>5200</v>
      </c>
    </row>
    <row r="386" spans="1:77" ht="15.75" customHeight="1" thickBot="1" x14ac:dyDescent="0.25">
      <c r="A386" s="44" t="s">
        <v>974</v>
      </c>
      <c r="B386" s="24" t="s">
        <v>31</v>
      </c>
      <c r="C386" s="1" t="s">
        <v>256</v>
      </c>
      <c r="D386" s="42">
        <v>16</v>
      </c>
      <c r="E386" s="46"/>
      <c r="F386" s="597"/>
      <c r="G386" s="1">
        <v>93</v>
      </c>
      <c r="H386" s="689"/>
      <c r="I386" s="451"/>
      <c r="J386" s="452"/>
      <c r="K386" s="467" t="str">
        <f t="shared" si="213"/>
        <v>DW685875HJR</v>
      </c>
      <c r="L386" s="373" t="s">
        <v>797</v>
      </c>
      <c r="M386" s="45" t="s">
        <v>1356</v>
      </c>
      <c r="N386" s="9" t="s">
        <v>806</v>
      </c>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79">
        <v>17</v>
      </c>
      <c r="BA386" s="84">
        <v>123</v>
      </c>
      <c r="BB386" s="232">
        <f t="shared" si="214"/>
        <v>11439</v>
      </c>
      <c r="BC386" s="232">
        <f t="shared" si="202"/>
        <v>7492.5450000000001</v>
      </c>
      <c r="BE386" s="129">
        <v>54</v>
      </c>
      <c r="BF386" s="6">
        <f>BE386*AZ386</f>
        <v>918</v>
      </c>
      <c r="BG386" s="129"/>
      <c r="BH386" s="6">
        <f t="shared" si="215"/>
        <v>0</v>
      </c>
      <c r="BI386" s="129"/>
      <c r="BJ386" s="6">
        <f t="shared" si="216"/>
        <v>0</v>
      </c>
      <c r="BK386" s="129"/>
      <c r="BM386" s="129"/>
      <c r="BN386" s="6">
        <f>BM386*AZ386</f>
        <v>0</v>
      </c>
      <c r="BO386" s="129"/>
      <c r="BP386" s="6">
        <f t="shared" si="217"/>
        <v>0</v>
      </c>
      <c r="BQ386" s="129"/>
      <c r="BR386" s="6">
        <f>BQ386*AZ386</f>
        <v>0</v>
      </c>
      <c r="BS386" s="8">
        <v>304</v>
      </c>
      <c r="BT386" s="8">
        <v>248</v>
      </c>
      <c r="BU386" s="415">
        <f t="shared" si="218"/>
        <v>20.666666666666668</v>
      </c>
      <c r="BV386" s="421">
        <f>IF(OR(BT386=0),0,((G386-I386)/BU386))</f>
        <v>4.5</v>
      </c>
      <c r="BW386" s="420">
        <f t="shared" si="212"/>
        <v>7.1129032258064511</v>
      </c>
      <c r="BX386" s="420"/>
      <c r="BY386" s="21" t="str">
        <f t="shared" si="219"/>
        <v>DW685875HJR</v>
      </c>
    </row>
    <row r="387" spans="1:77" ht="15.75" customHeight="1" thickBot="1" x14ac:dyDescent="0.25">
      <c r="A387" s="44" t="s">
        <v>35</v>
      </c>
      <c r="B387" s="24" t="s">
        <v>31</v>
      </c>
      <c r="C387" s="1" t="s">
        <v>257</v>
      </c>
      <c r="D387" s="42">
        <v>16</v>
      </c>
      <c r="E387" s="46" t="s">
        <v>23</v>
      </c>
      <c r="F387" s="642"/>
      <c r="G387" s="1">
        <v>158</v>
      </c>
      <c r="H387" s="664"/>
      <c r="I387" s="451"/>
      <c r="J387" s="452"/>
      <c r="K387" s="467" t="str">
        <f t="shared" si="213"/>
        <v>DW685875SJR</v>
      </c>
      <c r="L387" s="373" t="s">
        <v>798</v>
      </c>
      <c r="M387" s="9" t="s">
        <v>1336</v>
      </c>
      <c r="N387" s="9" t="s">
        <v>831</v>
      </c>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79">
        <v>17</v>
      </c>
      <c r="BA387" s="84">
        <v>115</v>
      </c>
      <c r="BB387" s="232">
        <f t="shared" si="214"/>
        <v>18170</v>
      </c>
      <c r="BC387" s="232">
        <f t="shared" si="202"/>
        <v>11901.35</v>
      </c>
      <c r="BE387" s="129"/>
      <c r="BF387" s="6">
        <f>BE387*AZ387</f>
        <v>0</v>
      </c>
      <c r="BG387" s="129"/>
      <c r="BH387" s="6">
        <f t="shared" si="215"/>
        <v>0</v>
      </c>
      <c r="BI387" s="129"/>
      <c r="BJ387" s="6">
        <f t="shared" si="216"/>
        <v>0</v>
      </c>
      <c r="BK387" s="129"/>
      <c r="BM387" s="129"/>
      <c r="BN387" s="6">
        <f>BM387*AZ387</f>
        <v>0</v>
      </c>
      <c r="BO387" s="129"/>
      <c r="BP387" s="6">
        <f t="shared" si="217"/>
        <v>0</v>
      </c>
      <c r="BQ387" s="129"/>
      <c r="BR387" s="6">
        <f>BQ387*AZ387</f>
        <v>0</v>
      </c>
      <c r="BS387" s="8">
        <v>271</v>
      </c>
      <c r="BT387" s="8">
        <v>213</v>
      </c>
      <c r="BU387" s="415">
        <f t="shared" si="218"/>
        <v>17.75</v>
      </c>
      <c r="BV387" s="421">
        <f>IF(OR(BT387=0),0,((G387-I387)/BU387))</f>
        <v>8.9014084507042259</v>
      </c>
      <c r="BW387" s="420">
        <f t="shared" si="212"/>
        <v>8.9014084507042259</v>
      </c>
      <c r="BX387" s="420"/>
      <c r="BY387" s="21" t="str">
        <f t="shared" si="219"/>
        <v>DW685875SJR</v>
      </c>
    </row>
    <row r="388" spans="1:77" ht="15.75" customHeight="1" thickBot="1" x14ac:dyDescent="0.25">
      <c r="A388" s="132">
        <v>5201</v>
      </c>
      <c r="B388" s="24" t="s">
        <v>31</v>
      </c>
      <c r="C388" s="45" t="s">
        <v>32</v>
      </c>
      <c r="D388" s="42">
        <v>16</v>
      </c>
      <c r="E388" s="46" t="s">
        <v>23</v>
      </c>
      <c r="F388" s="589" t="s">
        <v>1124</v>
      </c>
      <c r="G388" s="1"/>
      <c r="H388" s="664"/>
      <c r="I388" s="451"/>
      <c r="J388" s="556"/>
      <c r="K388" s="470">
        <f t="shared" si="213"/>
        <v>5201</v>
      </c>
      <c r="L388" s="621"/>
      <c r="M388" s="606"/>
      <c r="N388" s="113"/>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79">
        <v>35</v>
      </c>
      <c r="BA388" s="84">
        <v>298</v>
      </c>
      <c r="BB388" s="232">
        <f t="shared" si="214"/>
        <v>0</v>
      </c>
      <c r="BC388" s="232">
        <f t="shared" si="202"/>
        <v>0</v>
      </c>
      <c r="BE388" s="129"/>
      <c r="BG388" s="129"/>
      <c r="BH388" s="6">
        <f t="shared" si="215"/>
        <v>0</v>
      </c>
      <c r="BI388" s="129"/>
      <c r="BJ388" s="6">
        <f t="shared" si="216"/>
        <v>0</v>
      </c>
      <c r="BK388" s="129"/>
      <c r="BM388" s="129"/>
      <c r="BO388" s="129"/>
      <c r="BP388" s="6">
        <f t="shared" si="217"/>
        <v>0</v>
      </c>
      <c r="BQ388" s="129"/>
      <c r="BS388" s="8">
        <v>125</v>
      </c>
      <c r="BT388" s="8">
        <v>98</v>
      </c>
      <c r="BU388" s="415">
        <f t="shared" si="218"/>
        <v>8.1666666666666661</v>
      </c>
      <c r="BV388" s="421"/>
      <c r="BW388" s="420">
        <f t="shared" si="212"/>
        <v>0</v>
      </c>
      <c r="BX388" s="420"/>
      <c r="BY388" s="21">
        <f t="shared" si="219"/>
        <v>5201</v>
      </c>
    </row>
    <row r="389" spans="1:77" ht="15.75" customHeight="1" thickBot="1" x14ac:dyDescent="0.25">
      <c r="A389" s="44" t="s">
        <v>36</v>
      </c>
      <c r="B389" s="24" t="s">
        <v>31</v>
      </c>
      <c r="C389" s="1" t="s">
        <v>258</v>
      </c>
      <c r="D389" s="42">
        <v>16</v>
      </c>
      <c r="E389" s="46"/>
      <c r="F389" s="597"/>
      <c r="G389" s="1">
        <v>151</v>
      </c>
      <c r="H389" s="689"/>
      <c r="I389" s="451"/>
      <c r="J389" s="452"/>
      <c r="K389" s="471" t="str">
        <f>A389</f>
        <v>DW685875HJL</v>
      </c>
      <c r="L389" s="373" t="s">
        <v>799</v>
      </c>
      <c r="M389" s="45" t="s">
        <v>1168</v>
      </c>
      <c r="N389" s="45" t="s">
        <v>786</v>
      </c>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79">
        <v>17</v>
      </c>
      <c r="BA389" s="84">
        <v>123</v>
      </c>
      <c r="BB389" s="232">
        <f t="shared" si="214"/>
        <v>18573</v>
      </c>
      <c r="BC389" s="232">
        <f t="shared" si="202"/>
        <v>12165.315000000001</v>
      </c>
      <c r="BE389" s="129"/>
      <c r="BF389" s="6">
        <f>BE389*AZ389</f>
        <v>0</v>
      </c>
      <c r="BG389" s="129"/>
      <c r="BH389" s="6">
        <f t="shared" si="215"/>
        <v>0</v>
      </c>
      <c r="BI389" s="129"/>
      <c r="BJ389" s="6">
        <f t="shared" si="216"/>
        <v>0</v>
      </c>
      <c r="BK389" s="129"/>
      <c r="BM389" s="129"/>
      <c r="BN389" s="6">
        <f>BM389*AZ389</f>
        <v>0</v>
      </c>
      <c r="BO389" s="129"/>
      <c r="BP389" s="6">
        <f t="shared" si="217"/>
        <v>0</v>
      </c>
      <c r="BQ389" s="129"/>
      <c r="BR389" s="6">
        <f>BQ389*AZ389</f>
        <v>0</v>
      </c>
      <c r="BS389" s="8">
        <v>259</v>
      </c>
      <c r="BT389" s="8">
        <v>235</v>
      </c>
      <c r="BU389" s="415">
        <f t="shared" si="218"/>
        <v>19.583333333333332</v>
      </c>
      <c r="BV389" s="421">
        <f>IF(OR(BT389=0),0,((G389-I389)/BU389))</f>
        <v>7.7106382978723405</v>
      </c>
      <c r="BW389" s="420">
        <f t="shared" si="212"/>
        <v>7.7106382978723405</v>
      </c>
      <c r="BX389" s="420"/>
      <c r="BY389" s="21" t="str">
        <f t="shared" si="219"/>
        <v>DW685875HJL</v>
      </c>
    </row>
    <row r="390" spans="1:77" ht="15.75" customHeight="1" x14ac:dyDescent="0.2">
      <c r="A390" s="44" t="s">
        <v>37</v>
      </c>
      <c r="B390" s="24" t="s">
        <v>31</v>
      </c>
      <c r="C390" s="1" t="s">
        <v>259</v>
      </c>
      <c r="D390" s="42">
        <v>16</v>
      </c>
      <c r="E390" s="46" t="s">
        <v>23</v>
      </c>
      <c r="F390" s="597"/>
      <c r="G390" s="1">
        <v>163</v>
      </c>
      <c r="H390" s="664"/>
      <c r="I390" s="451"/>
      <c r="J390" s="452"/>
      <c r="K390" s="471" t="str">
        <f t="shared" si="213"/>
        <v>DW685875SJL</v>
      </c>
      <c r="L390" s="373" t="s">
        <v>800</v>
      </c>
      <c r="M390" s="45" t="s">
        <v>1336</v>
      </c>
      <c r="N390" s="9" t="s">
        <v>877</v>
      </c>
      <c r="O390" s="45"/>
      <c r="P390" s="45"/>
      <c r="Q390" s="45"/>
      <c r="R390" s="45"/>
      <c r="S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79">
        <v>17</v>
      </c>
      <c r="BA390" s="84">
        <v>115</v>
      </c>
      <c r="BB390" s="232">
        <f t="shared" si="214"/>
        <v>18745</v>
      </c>
      <c r="BC390" s="232">
        <f t="shared" si="202"/>
        <v>12277.975</v>
      </c>
      <c r="BE390" s="129"/>
      <c r="BF390" s="6">
        <f>BE390*AZ390</f>
        <v>0</v>
      </c>
      <c r="BG390" s="129"/>
      <c r="BH390" s="6">
        <f t="shared" si="215"/>
        <v>0</v>
      </c>
      <c r="BI390" s="129"/>
      <c r="BJ390" s="6">
        <f t="shared" si="216"/>
        <v>0</v>
      </c>
      <c r="BK390" s="129"/>
      <c r="BM390" s="129"/>
      <c r="BN390" s="6">
        <f>BM390*AZ390</f>
        <v>0</v>
      </c>
      <c r="BO390" s="129"/>
      <c r="BP390" s="6">
        <f t="shared" si="217"/>
        <v>0</v>
      </c>
      <c r="BQ390" s="129"/>
      <c r="BR390" s="6">
        <f>BQ390*AZ390</f>
        <v>0</v>
      </c>
      <c r="BS390" s="8">
        <v>206</v>
      </c>
      <c r="BT390" s="8">
        <v>182</v>
      </c>
      <c r="BU390" s="415">
        <f t="shared" si="218"/>
        <v>15.166666666666666</v>
      </c>
      <c r="BV390" s="421">
        <f>IF(OR(BT390=0),0,((G390-I390)/BU390))</f>
        <v>10.747252747252748</v>
      </c>
      <c r="BW390" s="420">
        <f t="shared" si="212"/>
        <v>10.747252747252748</v>
      </c>
      <c r="BX390" s="420"/>
      <c r="BY390" s="21" t="str">
        <f t="shared" si="219"/>
        <v>DW685875SJL</v>
      </c>
    </row>
    <row r="391" spans="1:77" ht="26.25" customHeight="1" thickBot="1" x14ac:dyDescent="0.25">
      <c r="A391" s="63"/>
      <c r="B391" s="9"/>
      <c r="C391" s="9"/>
      <c r="D391" s="9"/>
      <c r="E391" s="10"/>
      <c r="F391" s="398"/>
      <c r="G391" s="9"/>
      <c r="H391" s="277"/>
      <c r="I391" s="406"/>
      <c r="J391" s="406"/>
      <c r="K391" s="149"/>
      <c r="L391" s="52"/>
      <c r="M391" s="52"/>
      <c r="N391" s="149"/>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106"/>
      <c r="BB391" s="232"/>
      <c r="BC391" s="232"/>
      <c r="BE391" s="219"/>
      <c r="BG391" s="219"/>
      <c r="BI391" s="127"/>
      <c r="BK391" s="219"/>
      <c r="BM391" s="127"/>
      <c r="BO391" s="219"/>
      <c r="BQ391" s="219"/>
      <c r="BV391" s="421"/>
      <c r="BW391" s="420">
        <f t="shared" si="212"/>
        <v>0</v>
      </c>
      <c r="BX391" s="420"/>
      <c r="BY391" s="63"/>
    </row>
    <row r="392" spans="1:77" ht="15.75" customHeight="1" thickBot="1" x14ac:dyDescent="0.25">
      <c r="A392" s="132">
        <v>5500</v>
      </c>
      <c r="B392" s="24" t="s">
        <v>31</v>
      </c>
      <c r="C392" s="45" t="s">
        <v>148</v>
      </c>
      <c r="D392" s="45">
        <v>16</v>
      </c>
      <c r="E392" s="46" t="s">
        <v>23</v>
      </c>
      <c r="F392" s="589" t="s">
        <v>1125</v>
      </c>
      <c r="G392" s="1"/>
      <c r="H392" s="664"/>
      <c r="I392" s="451"/>
      <c r="J392" s="556"/>
      <c r="K392" s="470">
        <f>A392</f>
        <v>5500</v>
      </c>
      <c r="L392" s="358"/>
      <c r="M392" s="45"/>
      <c r="N392" s="1"/>
      <c r="O392" s="45"/>
      <c r="P392" s="45"/>
      <c r="Q392" s="45"/>
      <c r="R392" s="45"/>
      <c r="S392" s="45"/>
      <c r="T392" s="45"/>
      <c r="U392" s="45"/>
      <c r="V392" s="566"/>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79">
        <v>35</v>
      </c>
      <c r="BA392" s="84">
        <v>310</v>
      </c>
      <c r="BB392" s="232">
        <f t="shared" ref="BB392:BB397" si="220">G392*BA392</f>
        <v>0</v>
      </c>
      <c r="BC392" s="232">
        <f t="shared" si="202"/>
        <v>0</v>
      </c>
      <c r="BE392" s="129"/>
      <c r="BG392" s="129"/>
      <c r="BH392" s="6">
        <f t="shared" ref="BH392:BH397" si="221">BG392*AZ392</f>
        <v>0</v>
      </c>
      <c r="BI392" s="129"/>
      <c r="BJ392" s="6">
        <f t="shared" ref="BJ392:BJ397" si="222">BI392*AZ392</f>
        <v>0</v>
      </c>
      <c r="BK392" s="129"/>
      <c r="BM392" s="355"/>
      <c r="BO392" s="129"/>
      <c r="BP392" s="6">
        <f t="shared" ref="BP392:BP397" si="223">BO392*AZ392</f>
        <v>0</v>
      </c>
      <c r="BQ392" s="129"/>
      <c r="BS392" s="8">
        <v>331</v>
      </c>
      <c r="BT392" s="8">
        <v>329</v>
      </c>
      <c r="BU392" s="415">
        <f t="shared" ref="BU392:BU397" si="224">BT392/12</f>
        <v>27.416666666666668</v>
      </c>
      <c r="BV392" s="421"/>
      <c r="BW392" s="420">
        <f t="shared" si="212"/>
        <v>0</v>
      </c>
      <c r="BX392" s="420"/>
      <c r="BY392" s="21">
        <f t="shared" ref="BY392:BY397" si="225">A392</f>
        <v>5500</v>
      </c>
    </row>
    <row r="393" spans="1:77" ht="15.75" customHeight="1" thickBot="1" x14ac:dyDescent="0.25">
      <c r="A393" s="44" t="s">
        <v>38</v>
      </c>
      <c r="B393" s="24" t="s">
        <v>31</v>
      </c>
      <c r="C393" s="1" t="s">
        <v>260</v>
      </c>
      <c r="D393" s="45">
        <v>16</v>
      </c>
      <c r="E393" s="46"/>
      <c r="F393" s="597"/>
      <c r="G393" s="1">
        <v>35</v>
      </c>
      <c r="H393" s="648"/>
      <c r="I393" s="451"/>
      <c r="J393" s="452"/>
      <c r="K393" s="467" t="s">
        <v>38</v>
      </c>
      <c r="L393" s="568" t="s">
        <v>801</v>
      </c>
      <c r="M393" s="9" t="s">
        <v>1186</v>
      </c>
      <c r="O393" s="9"/>
      <c r="P393" s="9"/>
      <c r="Q393" s="9"/>
      <c r="S393" s="9"/>
      <c r="T393" s="9"/>
      <c r="U393" s="9"/>
      <c r="V393" s="9"/>
      <c r="W393" s="9"/>
      <c r="X393" s="9"/>
      <c r="Y393" s="9"/>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79">
        <v>18</v>
      </c>
      <c r="BA393" s="84">
        <v>131</v>
      </c>
      <c r="BB393" s="232">
        <f t="shared" si="220"/>
        <v>4585</v>
      </c>
      <c r="BC393" s="232">
        <f t="shared" si="202"/>
        <v>3003.1750000000002</v>
      </c>
      <c r="BE393" s="129">
        <v>108</v>
      </c>
      <c r="BF393" s="6">
        <f>BE393*AZ393</f>
        <v>1944</v>
      </c>
      <c r="BG393" s="129"/>
      <c r="BH393" s="6">
        <f t="shared" si="221"/>
        <v>0</v>
      </c>
      <c r="BI393" s="129"/>
      <c r="BJ393" s="6">
        <f t="shared" si="222"/>
        <v>0</v>
      </c>
      <c r="BK393" s="129"/>
      <c r="BM393" s="355"/>
      <c r="BN393" s="6">
        <f>BM393*AZ393</f>
        <v>0</v>
      </c>
      <c r="BO393" s="129"/>
      <c r="BP393" s="6">
        <f t="shared" si="223"/>
        <v>0</v>
      </c>
      <c r="BQ393" s="121"/>
      <c r="BR393" s="6">
        <f>BQ393*AZ393</f>
        <v>0</v>
      </c>
      <c r="BS393" s="8">
        <v>505</v>
      </c>
      <c r="BT393" s="8">
        <v>498</v>
      </c>
      <c r="BU393" s="415">
        <f t="shared" si="224"/>
        <v>41.5</v>
      </c>
      <c r="BV393" s="421">
        <f>IF(OR(BT393=0),0,((G393-I393)/BU393))</f>
        <v>0.84337349397590367</v>
      </c>
      <c r="BW393" s="420">
        <f t="shared" si="212"/>
        <v>3.4457831325301207</v>
      </c>
      <c r="BX393" s="420"/>
      <c r="BY393" s="21" t="str">
        <f t="shared" si="225"/>
        <v>DW705875HJR</v>
      </c>
    </row>
    <row r="394" spans="1:77" s="7" customFormat="1" ht="15.75" customHeight="1" thickBot="1" x14ac:dyDescent="0.25">
      <c r="A394" s="357" t="s">
        <v>39</v>
      </c>
      <c r="B394" s="24" t="s">
        <v>31</v>
      </c>
      <c r="C394" s="1" t="s">
        <v>358</v>
      </c>
      <c r="D394" s="45">
        <v>16</v>
      </c>
      <c r="E394" s="46" t="s">
        <v>23</v>
      </c>
      <c r="F394" s="597"/>
      <c r="G394" s="1">
        <v>51</v>
      </c>
      <c r="H394" s="664"/>
      <c r="I394" s="451"/>
      <c r="J394" s="452"/>
      <c r="K394" s="467" t="str">
        <f>A394</f>
        <v>DW705875SJR</v>
      </c>
      <c r="L394" s="568" t="s">
        <v>802</v>
      </c>
      <c r="M394" s="10" t="s">
        <v>813</v>
      </c>
      <c r="O394" s="10"/>
      <c r="P394" s="10"/>
      <c r="R394" s="10"/>
      <c r="S394" s="10"/>
      <c r="T394" s="10"/>
      <c r="Y394" s="45"/>
      <c r="Z394" s="45"/>
      <c r="AA394" s="45"/>
      <c r="AB394" s="45"/>
      <c r="AC394" s="45"/>
      <c r="AD394" s="45"/>
      <c r="AE394" s="45"/>
      <c r="AF394" s="45"/>
      <c r="AG394" s="45"/>
      <c r="AH394" s="45"/>
      <c r="AI394" s="45"/>
      <c r="AJ394" s="45"/>
      <c r="AK394" s="2"/>
      <c r="AL394" s="45"/>
      <c r="AM394" s="45"/>
      <c r="AN394" s="45"/>
      <c r="AO394" s="45"/>
      <c r="AP394" s="45"/>
      <c r="AQ394" s="45"/>
      <c r="AR394" s="45"/>
      <c r="AS394" s="45"/>
      <c r="AT394" s="45"/>
      <c r="AU394" s="45"/>
      <c r="AV394" s="45"/>
      <c r="AW394" s="45"/>
      <c r="AX394" s="45"/>
      <c r="AY394" s="45"/>
      <c r="AZ394" s="79">
        <v>18</v>
      </c>
      <c r="BA394" s="84">
        <v>120</v>
      </c>
      <c r="BB394" s="232">
        <f t="shared" si="220"/>
        <v>6120</v>
      </c>
      <c r="BC394" s="232">
        <f t="shared" si="202"/>
        <v>4008.6000000000004</v>
      </c>
      <c r="BE394" s="129">
        <v>108</v>
      </c>
      <c r="BF394" s="6">
        <f>BE394*AZ394</f>
        <v>1944</v>
      </c>
      <c r="BG394" s="129"/>
      <c r="BH394" s="6">
        <f t="shared" si="221"/>
        <v>0</v>
      </c>
      <c r="BI394" s="355"/>
      <c r="BJ394" s="6">
        <f t="shared" si="222"/>
        <v>0</v>
      </c>
      <c r="BK394" s="129"/>
      <c r="BL394" s="6"/>
      <c r="BM394" s="355"/>
      <c r="BN394" s="6">
        <f>BM394*AZ394</f>
        <v>0</v>
      </c>
      <c r="BO394" s="129"/>
      <c r="BP394" s="6">
        <f t="shared" si="223"/>
        <v>0</v>
      </c>
      <c r="BQ394" s="129"/>
      <c r="BR394" s="6">
        <f>BQ394*AZ394</f>
        <v>0</v>
      </c>
      <c r="BS394" s="8">
        <v>434</v>
      </c>
      <c r="BT394" s="8">
        <v>430</v>
      </c>
      <c r="BU394" s="415">
        <f t="shared" si="224"/>
        <v>35.833333333333336</v>
      </c>
      <c r="BV394" s="421">
        <f>IF(OR(BT394=0),0,((G394-I394)/BU394))</f>
        <v>1.4232558139534883</v>
      </c>
      <c r="BW394" s="420">
        <f t="shared" si="212"/>
        <v>4.4372093023255808</v>
      </c>
      <c r="BX394" s="420"/>
      <c r="BY394" s="21" t="str">
        <f t="shared" si="225"/>
        <v>DW705875SJR</v>
      </c>
    </row>
    <row r="395" spans="1:77" ht="15.75" customHeight="1" thickBot="1" x14ac:dyDescent="0.25">
      <c r="A395" s="132">
        <v>5501</v>
      </c>
      <c r="B395" s="24" t="s">
        <v>31</v>
      </c>
      <c r="C395" s="45" t="s">
        <v>148</v>
      </c>
      <c r="D395" s="45">
        <v>16</v>
      </c>
      <c r="E395" s="46" t="s">
        <v>23</v>
      </c>
      <c r="F395" s="589" t="s">
        <v>1125</v>
      </c>
      <c r="G395" s="1"/>
      <c r="H395" s="664"/>
      <c r="I395" s="451"/>
      <c r="J395" s="556"/>
      <c r="K395" s="470">
        <f>A395</f>
        <v>5501</v>
      </c>
      <c r="L395" s="358"/>
      <c r="M395" s="45"/>
      <c r="N395" s="113"/>
      <c r="O395" s="45"/>
      <c r="P395" s="45"/>
      <c r="Q395" s="45"/>
      <c r="R395" s="2"/>
      <c r="S395" s="2"/>
      <c r="T395" s="2"/>
      <c r="U395" s="2"/>
      <c r="V395" s="567"/>
      <c r="W395" s="45"/>
      <c r="X395" s="45"/>
      <c r="Y395" s="45"/>
      <c r="Z395" s="45"/>
      <c r="AA395" s="45"/>
      <c r="AB395" s="45"/>
      <c r="AC395" s="45"/>
      <c r="AD395" s="45"/>
      <c r="AE395" s="45"/>
      <c r="AF395" s="45"/>
      <c r="AG395" s="45"/>
      <c r="AH395" s="45"/>
      <c r="AI395" s="45"/>
      <c r="AJ395" s="45"/>
      <c r="AK395" s="2"/>
      <c r="AL395" s="45"/>
      <c r="AM395" s="45"/>
      <c r="AN395" s="45"/>
      <c r="AO395" s="45"/>
      <c r="AP395" s="45"/>
      <c r="AQ395" s="45"/>
      <c r="AR395" s="45"/>
      <c r="AS395" s="45"/>
      <c r="AT395" s="45"/>
      <c r="AU395" s="45"/>
      <c r="AV395" s="45"/>
      <c r="AW395" s="45"/>
      <c r="AX395" s="45"/>
      <c r="AY395" s="45"/>
      <c r="AZ395" s="79">
        <v>35</v>
      </c>
      <c r="BA395" s="84">
        <v>310</v>
      </c>
      <c r="BB395" s="232">
        <f t="shared" si="220"/>
        <v>0</v>
      </c>
      <c r="BC395" s="232">
        <f t="shared" si="202"/>
        <v>0</v>
      </c>
      <c r="BE395" s="129"/>
      <c r="BG395" s="129"/>
      <c r="BH395" s="6">
        <f t="shared" si="221"/>
        <v>0</v>
      </c>
      <c r="BI395" s="129"/>
      <c r="BJ395" s="6">
        <f t="shared" si="222"/>
        <v>0</v>
      </c>
      <c r="BK395" s="129"/>
      <c r="BM395" s="355"/>
      <c r="BO395" s="129"/>
      <c r="BP395" s="6">
        <f t="shared" si="223"/>
        <v>0</v>
      </c>
      <c r="BQ395" s="129"/>
      <c r="BS395" s="8">
        <v>305</v>
      </c>
      <c r="BT395" s="8">
        <v>322</v>
      </c>
      <c r="BU395" s="415">
        <f t="shared" si="224"/>
        <v>26.833333333333332</v>
      </c>
      <c r="BV395" s="421">
        <f>IF(OR(BT395=0),0,((G395-I395)/BU395))</f>
        <v>0</v>
      </c>
      <c r="BW395" s="420">
        <f t="shared" si="212"/>
        <v>0</v>
      </c>
      <c r="BX395" s="420"/>
      <c r="BY395" s="21">
        <f t="shared" si="225"/>
        <v>5501</v>
      </c>
    </row>
    <row r="396" spans="1:77" ht="15.75" customHeight="1" thickBot="1" x14ac:dyDescent="0.25">
      <c r="A396" s="44" t="s">
        <v>40</v>
      </c>
      <c r="B396" s="24" t="s">
        <v>31</v>
      </c>
      <c r="C396" s="1" t="s">
        <v>261</v>
      </c>
      <c r="D396" s="45">
        <v>16</v>
      </c>
      <c r="E396" s="46"/>
      <c r="F396" s="597"/>
      <c r="G396" s="1">
        <v>22</v>
      </c>
      <c r="H396" s="648"/>
      <c r="I396" s="451"/>
      <c r="J396" s="452"/>
      <c r="K396" s="467" t="s">
        <v>40</v>
      </c>
      <c r="L396" s="568" t="s">
        <v>803</v>
      </c>
      <c r="M396" s="45"/>
      <c r="N396" s="45"/>
      <c r="O396" s="9"/>
      <c r="P396" s="45"/>
      <c r="Q396" s="9"/>
      <c r="R396" s="9"/>
      <c r="S396" s="45"/>
      <c r="T396" s="45"/>
      <c r="U396" s="45"/>
      <c r="V396" s="45"/>
      <c r="W396" s="45"/>
      <c r="X396" s="45"/>
      <c r="Y396" s="45"/>
      <c r="Z396" s="45"/>
      <c r="AA396" s="45"/>
      <c r="AB396" s="45"/>
      <c r="AC396" s="45"/>
      <c r="AD396" s="45"/>
      <c r="AE396" s="45"/>
      <c r="AF396" s="45"/>
      <c r="AG396" s="45"/>
      <c r="AH396" s="45"/>
      <c r="AI396" s="45"/>
      <c r="AJ396" s="45"/>
      <c r="AK396" s="2"/>
      <c r="AL396" s="45"/>
      <c r="AM396" s="45"/>
      <c r="AN396" s="45"/>
      <c r="AO396" s="45"/>
      <c r="AP396" s="45"/>
      <c r="AQ396" s="45"/>
      <c r="AR396" s="45"/>
      <c r="AS396" s="45"/>
      <c r="AT396" s="45"/>
      <c r="AU396" s="45"/>
      <c r="AV396" s="45"/>
      <c r="AW396" s="45"/>
      <c r="AX396" s="45"/>
      <c r="AY396" s="45"/>
      <c r="AZ396" s="79">
        <v>18</v>
      </c>
      <c r="BA396" s="84">
        <v>131</v>
      </c>
      <c r="BB396" s="232">
        <f t="shared" si="220"/>
        <v>2882</v>
      </c>
      <c r="BC396" s="232">
        <f t="shared" si="202"/>
        <v>1887.71</v>
      </c>
      <c r="BE396" s="129">
        <v>108</v>
      </c>
      <c r="BF396" s="6">
        <f t="shared" ref="BF396:BF404" si="226">BE396*AZ396</f>
        <v>1944</v>
      </c>
      <c r="BG396" s="129">
        <v>27</v>
      </c>
      <c r="BH396" s="6">
        <f t="shared" si="221"/>
        <v>486</v>
      </c>
      <c r="BI396" s="129"/>
      <c r="BJ396" s="6">
        <f t="shared" si="222"/>
        <v>0</v>
      </c>
      <c r="BK396" s="129"/>
      <c r="BM396" s="355"/>
      <c r="BN396" s="6">
        <f>BM396*AZ396</f>
        <v>0</v>
      </c>
      <c r="BO396" s="129"/>
      <c r="BP396" s="6">
        <f t="shared" si="223"/>
        <v>0</v>
      </c>
      <c r="BQ396" s="121"/>
      <c r="BR396" s="6">
        <f>BQ396*AZ396</f>
        <v>0</v>
      </c>
      <c r="BS396" s="8">
        <v>495</v>
      </c>
      <c r="BT396" s="8">
        <v>516</v>
      </c>
      <c r="BU396" s="415">
        <f t="shared" si="224"/>
        <v>43</v>
      </c>
      <c r="BV396" s="421">
        <f>IF(OR(BT396=0),0,((G396-I396)/BU396))</f>
        <v>0.51162790697674421</v>
      </c>
      <c r="BW396" s="420">
        <f t="shared" si="212"/>
        <v>3.6511627906976742</v>
      </c>
      <c r="BX396" s="420"/>
      <c r="BY396" s="21" t="str">
        <f t="shared" si="225"/>
        <v>DW705875HJL</v>
      </c>
    </row>
    <row r="397" spans="1:77" ht="15.75" customHeight="1" thickBot="1" x14ac:dyDescent="0.25">
      <c r="A397" s="47" t="s">
        <v>41</v>
      </c>
      <c r="B397" s="24" t="s">
        <v>31</v>
      </c>
      <c r="C397" s="17" t="s">
        <v>262</v>
      </c>
      <c r="D397" s="45">
        <v>16</v>
      </c>
      <c r="E397" s="46" t="s">
        <v>23</v>
      </c>
      <c r="F397" s="599"/>
      <c r="G397" s="17">
        <v>43</v>
      </c>
      <c r="H397" s="648"/>
      <c r="I397" s="537"/>
      <c r="J397" s="452"/>
      <c r="K397" s="472" t="str">
        <f>A397</f>
        <v>DW705875SJL</v>
      </c>
      <c r="L397" s="568" t="s">
        <v>804</v>
      </c>
      <c r="M397" s="705"/>
      <c r="N397" s="9"/>
      <c r="P397" s="9"/>
      <c r="Q397" s="9"/>
      <c r="R397" s="9"/>
      <c r="S397" s="9"/>
      <c r="W397" s="194"/>
      <c r="X397" s="194"/>
      <c r="Y397" s="194"/>
      <c r="Z397" s="194"/>
      <c r="AA397" s="194"/>
      <c r="AB397" s="194"/>
      <c r="AC397" s="194"/>
      <c r="AD397" s="194"/>
      <c r="AE397" s="194"/>
      <c r="AF397" s="194"/>
      <c r="AG397" s="194"/>
      <c r="AH397" s="194"/>
      <c r="AI397" s="194"/>
      <c r="AJ397" s="194"/>
      <c r="AK397" s="2"/>
      <c r="AL397" s="194"/>
      <c r="AM397" s="194"/>
      <c r="AN397" s="194"/>
      <c r="AO397" s="194"/>
      <c r="AP397" s="194"/>
      <c r="AQ397" s="194"/>
      <c r="AR397" s="194"/>
      <c r="AS397" s="194"/>
      <c r="AT397" s="194"/>
      <c r="AU397" s="194"/>
      <c r="AV397" s="194"/>
      <c r="AW397" s="194"/>
      <c r="AX397" s="194"/>
      <c r="AY397" s="194"/>
      <c r="AZ397" s="77">
        <v>18</v>
      </c>
      <c r="BA397" s="85">
        <v>120</v>
      </c>
      <c r="BB397" s="232">
        <f t="shared" si="220"/>
        <v>5160</v>
      </c>
      <c r="BC397" s="232">
        <f t="shared" si="202"/>
        <v>3379.8</v>
      </c>
      <c r="BE397" s="130">
        <v>108</v>
      </c>
      <c r="BF397" s="6">
        <f t="shared" si="226"/>
        <v>1944</v>
      </c>
      <c r="BG397" s="130"/>
      <c r="BH397" s="6">
        <f t="shared" si="221"/>
        <v>0</v>
      </c>
      <c r="BI397" s="130"/>
      <c r="BJ397" s="6">
        <f t="shared" si="222"/>
        <v>0</v>
      </c>
      <c r="BK397" s="130"/>
      <c r="BM397" s="130"/>
      <c r="BN397" s="6">
        <f>BM397*AZ397</f>
        <v>0</v>
      </c>
      <c r="BO397" s="130"/>
      <c r="BP397" s="6">
        <f t="shared" si="223"/>
        <v>0</v>
      </c>
      <c r="BQ397" s="124"/>
      <c r="BR397" s="6">
        <f>BQ397*AZ397</f>
        <v>0</v>
      </c>
      <c r="BS397" s="8">
        <v>470</v>
      </c>
      <c r="BT397" s="8">
        <v>485</v>
      </c>
      <c r="BU397" s="415">
        <f t="shared" si="224"/>
        <v>40.416666666666664</v>
      </c>
      <c r="BV397" s="421">
        <f>IF(OR(BT397=0),0,((G397-I397)/BU397))</f>
        <v>1.0639175257731959</v>
      </c>
      <c r="BW397" s="420">
        <f t="shared" si="212"/>
        <v>3.7360824742268042</v>
      </c>
      <c r="BX397" s="420"/>
      <c r="BY397" s="21" t="str">
        <f t="shared" si="225"/>
        <v>DW705875SJL</v>
      </c>
    </row>
    <row r="398" spans="1:77" ht="26.25" customHeight="1" x14ac:dyDescent="0.2">
      <c r="A398" s="63"/>
      <c r="B398" s="9"/>
      <c r="C398" s="9"/>
      <c r="D398" s="9"/>
      <c r="E398" s="10"/>
      <c r="F398" s="398"/>
      <c r="G398" s="9"/>
      <c r="H398" s="277"/>
      <c r="I398" s="398"/>
      <c r="J398" s="398"/>
      <c r="K398" s="9"/>
      <c r="N398" s="196"/>
      <c r="O398" s="9"/>
      <c r="P398" s="9"/>
      <c r="Q398" s="52"/>
      <c r="R398" s="60"/>
      <c r="S398" s="60"/>
      <c r="T398" s="60"/>
      <c r="U398" s="60"/>
      <c r="V398" s="567"/>
      <c r="W398" s="9"/>
      <c r="X398" s="9"/>
      <c r="Y398" s="9"/>
      <c r="Z398" s="9"/>
      <c r="AB398" s="9"/>
      <c r="AC398" s="9"/>
      <c r="AD398" s="9"/>
      <c r="AK398" s="2"/>
      <c r="AL398" s="9"/>
      <c r="AM398" s="9"/>
      <c r="AN398" s="9"/>
      <c r="AO398" s="9"/>
      <c r="AQ398" s="9"/>
      <c r="AR398" s="9"/>
      <c r="AS398" s="9"/>
      <c r="AZ398" s="9"/>
      <c r="BA398" s="91"/>
      <c r="BB398" s="232"/>
      <c r="BC398" s="232"/>
      <c r="BE398" s="219"/>
      <c r="BF398" s="6">
        <f t="shared" si="226"/>
        <v>0</v>
      </c>
      <c r="BG398" s="219"/>
      <c r="BI398" s="127"/>
      <c r="BK398" s="219"/>
      <c r="BM398" s="127"/>
      <c r="BO398" s="219"/>
      <c r="BQ398" s="219"/>
      <c r="BV398" s="421"/>
      <c r="BW398" s="420">
        <f t="shared" si="212"/>
        <v>0</v>
      </c>
      <c r="BX398" s="420"/>
      <c r="BY398" s="63"/>
    </row>
    <row r="399" spans="1:77" ht="17.25" customHeight="1" thickBot="1" x14ac:dyDescent="0.25">
      <c r="A399" s="132"/>
      <c r="B399" s="45" t="s">
        <v>31</v>
      </c>
      <c r="C399" s="45" t="s">
        <v>412</v>
      </c>
      <c r="D399" s="45">
        <v>16</v>
      </c>
      <c r="E399" s="46" t="s">
        <v>23</v>
      </c>
      <c r="F399" s="597" t="s">
        <v>955</v>
      </c>
      <c r="G399" s="1"/>
      <c r="H399" s="664"/>
      <c r="I399" s="451"/>
      <c r="J399" s="556"/>
      <c r="K399" s="470"/>
      <c r="L399" s="45"/>
      <c r="M399" s="45"/>
      <c r="N399" s="45"/>
      <c r="O399" s="45"/>
      <c r="P399" s="45"/>
      <c r="Q399" s="45"/>
      <c r="R399" s="2"/>
      <c r="S399" s="2"/>
      <c r="T399" s="2"/>
      <c r="U399" s="2"/>
      <c r="V399" s="2"/>
      <c r="W399" s="45"/>
      <c r="X399" s="45"/>
      <c r="Y399" s="45"/>
      <c r="Z399" s="45"/>
      <c r="AA399" s="45"/>
      <c r="AB399" s="45"/>
      <c r="AC399" s="45"/>
      <c r="AD399" s="45"/>
      <c r="AE399" s="45"/>
      <c r="AF399" s="45"/>
      <c r="AG399" s="45"/>
      <c r="AH399" s="45"/>
      <c r="AI399" s="45"/>
      <c r="AJ399" s="45"/>
      <c r="AK399" s="2"/>
      <c r="AL399" s="45"/>
      <c r="AM399" s="45"/>
      <c r="AN399" s="45"/>
      <c r="AO399" s="45"/>
      <c r="AP399" s="45"/>
      <c r="AQ399" s="45"/>
      <c r="AR399" s="45"/>
      <c r="AS399" s="45"/>
      <c r="AT399" s="45"/>
      <c r="AU399" s="45"/>
      <c r="AV399" s="45"/>
      <c r="AW399" s="45"/>
      <c r="AX399" s="45"/>
      <c r="AY399" s="45"/>
      <c r="AZ399" s="75">
        <v>35</v>
      </c>
      <c r="BA399" s="84"/>
      <c r="BB399" s="232">
        <f t="shared" ref="BB399:BB404" si="227">G399*BA399</f>
        <v>0</v>
      </c>
      <c r="BC399" s="232">
        <f t="shared" si="202"/>
        <v>0</v>
      </c>
      <c r="BE399" s="129"/>
      <c r="BF399" s="6">
        <f t="shared" si="226"/>
        <v>0</v>
      </c>
      <c r="BG399" s="129"/>
      <c r="BH399" s="6">
        <f t="shared" ref="BH399:BH404" si="228">BG399*AZ399</f>
        <v>0</v>
      </c>
      <c r="BI399" s="129"/>
      <c r="BJ399" s="6">
        <f t="shared" ref="BJ399:BJ404" si="229">BI399*AZ399</f>
        <v>0</v>
      </c>
      <c r="BK399" s="129"/>
      <c r="BM399" s="129"/>
      <c r="BN399" s="6">
        <f t="shared" ref="BN399:BN404" si="230">BM399*AZ399</f>
        <v>0</v>
      </c>
      <c r="BO399" s="129"/>
      <c r="BP399" s="6">
        <f t="shared" ref="BP399:BP404" si="231">BO399*AZ399</f>
        <v>0</v>
      </c>
      <c r="BQ399" s="129"/>
      <c r="BR399" s="6">
        <f t="shared" ref="BR399:BR404" si="232">BQ399*AZ399</f>
        <v>0</v>
      </c>
      <c r="BU399" s="415">
        <f t="shared" ref="BU399:BU404" si="233">BT399/12</f>
        <v>0</v>
      </c>
      <c r="BV399" s="421">
        <f t="shared" ref="BV399:BV404" si="234">IF(OR(BT399=0),0,((G399-I399)/BU399))</f>
        <v>0</v>
      </c>
      <c r="BW399" s="420">
        <f t="shared" si="212"/>
        <v>0</v>
      </c>
      <c r="BX399" s="420"/>
      <c r="BY399" s="21"/>
    </row>
    <row r="400" spans="1:77" ht="17.25" customHeight="1" thickBot="1" x14ac:dyDescent="0.25">
      <c r="A400" s="44" t="s">
        <v>408</v>
      </c>
      <c r="B400" s="45" t="s">
        <v>31</v>
      </c>
      <c r="C400" s="1" t="s">
        <v>413</v>
      </c>
      <c r="D400" s="45">
        <v>16</v>
      </c>
      <c r="E400" s="46"/>
      <c r="F400" s="597"/>
      <c r="G400" s="1">
        <v>65</v>
      </c>
      <c r="H400" s="648"/>
      <c r="I400" s="451"/>
      <c r="J400" s="554"/>
      <c r="K400" s="467" t="str">
        <f>A400</f>
        <v>DW805875HJR</v>
      </c>
      <c r="L400" s="308" t="s">
        <v>1239</v>
      </c>
      <c r="M400" s="45" t="s">
        <v>1179</v>
      </c>
      <c r="N400" s="345"/>
      <c r="O400" s="345"/>
      <c r="P400" s="45"/>
      <c r="Q400" s="45"/>
      <c r="R400" s="2"/>
      <c r="S400" s="2"/>
      <c r="T400" s="2"/>
      <c r="U400" s="2"/>
      <c r="V400" s="2"/>
      <c r="W400" s="45"/>
      <c r="X400" s="45"/>
      <c r="Y400" s="45"/>
      <c r="Z400" s="45"/>
      <c r="AA400" s="45"/>
      <c r="AB400" s="45"/>
      <c r="AC400" s="45"/>
      <c r="AD400" s="45"/>
      <c r="AE400" s="45"/>
      <c r="AF400" s="45"/>
      <c r="AG400" s="45"/>
      <c r="AH400" s="45"/>
      <c r="AI400" s="45"/>
      <c r="AJ400" s="45"/>
      <c r="AK400" s="2"/>
      <c r="AL400" s="45"/>
      <c r="AM400" s="45"/>
      <c r="AN400" s="45"/>
      <c r="AO400" s="45"/>
      <c r="AP400" s="45"/>
      <c r="AQ400" s="45"/>
      <c r="AR400" s="45"/>
      <c r="AS400" s="45"/>
      <c r="AT400" s="45"/>
      <c r="AU400" s="45"/>
      <c r="AV400" s="45"/>
      <c r="AW400" s="45"/>
      <c r="AX400" s="45"/>
      <c r="AY400" s="45"/>
      <c r="AZ400" s="75">
        <v>15</v>
      </c>
      <c r="BA400" s="84">
        <v>156</v>
      </c>
      <c r="BB400" s="232">
        <f t="shared" si="227"/>
        <v>10140</v>
      </c>
      <c r="BC400" s="232">
        <f t="shared" si="202"/>
        <v>6641.7</v>
      </c>
      <c r="BE400" s="129"/>
      <c r="BF400" s="6">
        <f t="shared" si="226"/>
        <v>0</v>
      </c>
      <c r="BG400" s="129"/>
      <c r="BH400" s="6">
        <f t="shared" si="228"/>
        <v>0</v>
      </c>
      <c r="BI400" s="129"/>
      <c r="BJ400" s="6">
        <f t="shared" si="229"/>
        <v>0</v>
      </c>
      <c r="BK400" s="129"/>
      <c r="BM400" s="129"/>
      <c r="BN400" s="6">
        <f t="shared" si="230"/>
        <v>0</v>
      </c>
      <c r="BO400" s="129"/>
      <c r="BP400" s="6">
        <f t="shared" si="231"/>
        <v>0</v>
      </c>
      <c r="BQ400" s="698"/>
      <c r="BR400" s="6">
        <f t="shared" si="232"/>
        <v>0</v>
      </c>
      <c r="BS400" s="8">
        <v>48</v>
      </c>
      <c r="BT400" s="8">
        <v>49</v>
      </c>
      <c r="BU400" s="415">
        <f t="shared" si="233"/>
        <v>4.083333333333333</v>
      </c>
      <c r="BV400" s="421">
        <f t="shared" si="234"/>
        <v>15.918367346938776</v>
      </c>
      <c r="BW400" s="420">
        <f t="shared" si="212"/>
        <v>15.918367346938776</v>
      </c>
      <c r="BX400" s="420"/>
      <c r="BY400" s="21" t="str">
        <f>A400</f>
        <v>DW805875HJR</v>
      </c>
    </row>
    <row r="401" spans="1:77" s="7" customFormat="1" ht="17.25" customHeight="1" x14ac:dyDescent="0.2">
      <c r="A401" s="44" t="s">
        <v>409</v>
      </c>
      <c r="B401" s="45" t="s">
        <v>31</v>
      </c>
      <c r="C401" s="1" t="s">
        <v>414</v>
      </c>
      <c r="D401" s="45">
        <v>16</v>
      </c>
      <c r="E401" s="46" t="s">
        <v>23</v>
      </c>
      <c r="F401" s="597"/>
      <c r="G401" s="1">
        <v>57</v>
      </c>
      <c r="H401" s="664"/>
      <c r="I401" s="451"/>
      <c r="J401" s="554"/>
      <c r="K401" s="467" t="str">
        <f>A401</f>
        <v>DW805875SJR</v>
      </c>
      <c r="L401" s="308" t="s">
        <v>1240</v>
      </c>
      <c r="M401" s="45"/>
      <c r="N401" s="45"/>
      <c r="O401" s="45"/>
      <c r="P401" s="45"/>
      <c r="Q401" s="45"/>
      <c r="R401" s="2"/>
      <c r="S401" s="2"/>
      <c r="T401" s="2"/>
      <c r="U401" s="2"/>
      <c r="V401" s="2"/>
      <c r="W401" s="45"/>
      <c r="X401" s="45"/>
      <c r="Y401" s="45"/>
      <c r="Z401" s="45"/>
      <c r="AA401" s="45"/>
      <c r="AB401" s="45"/>
      <c r="AC401" s="45"/>
      <c r="AD401" s="45"/>
      <c r="AE401" s="45"/>
      <c r="AF401" s="45"/>
      <c r="AG401" s="45"/>
      <c r="AH401" s="45"/>
      <c r="AI401" s="45"/>
      <c r="AJ401" s="45"/>
      <c r="AK401" s="2"/>
      <c r="AL401" s="45"/>
      <c r="AM401" s="45"/>
      <c r="AN401" s="45"/>
      <c r="AO401" s="45"/>
      <c r="AP401" s="45"/>
      <c r="AQ401" s="45"/>
      <c r="AR401" s="45"/>
      <c r="AS401" s="45"/>
      <c r="AT401" s="45"/>
      <c r="AU401" s="45"/>
      <c r="AV401" s="45"/>
      <c r="AW401" s="45"/>
      <c r="AX401" s="45"/>
      <c r="AY401" s="45"/>
      <c r="AZ401" s="75">
        <v>15</v>
      </c>
      <c r="BA401" s="84">
        <v>133</v>
      </c>
      <c r="BB401" s="232">
        <f t="shared" si="227"/>
        <v>7581</v>
      </c>
      <c r="BC401" s="232">
        <f t="shared" si="202"/>
        <v>4965.5550000000003</v>
      </c>
      <c r="BE401" s="129"/>
      <c r="BF401" s="6">
        <f t="shared" si="226"/>
        <v>0</v>
      </c>
      <c r="BG401" s="129"/>
      <c r="BH401" s="6">
        <f t="shared" si="228"/>
        <v>0</v>
      </c>
      <c r="BI401" s="129"/>
      <c r="BJ401" s="6">
        <f t="shared" si="229"/>
        <v>0</v>
      </c>
      <c r="BK401" s="129"/>
      <c r="BL401" s="6"/>
      <c r="BM401" s="129"/>
      <c r="BN401" s="6">
        <f t="shared" si="230"/>
        <v>0</v>
      </c>
      <c r="BO401" s="129"/>
      <c r="BP401" s="6">
        <f t="shared" si="231"/>
        <v>0</v>
      </c>
      <c r="BQ401" s="698"/>
      <c r="BR401" s="6">
        <f t="shared" si="232"/>
        <v>0</v>
      </c>
      <c r="BS401" s="8">
        <v>35</v>
      </c>
      <c r="BT401" s="8">
        <v>35</v>
      </c>
      <c r="BU401" s="415">
        <f t="shared" si="233"/>
        <v>2.9166666666666665</v>
      </c>
      <c r="BV401" s="421">
        <f t="shared" si="234"/>
        <v>19.542857142857144</v>
      </c>
      <c r="BW401" s="420">
        <f t="shared" si="212"/>
        <v>19.542857142857144</v>
      </c>
      <c r="BX401" s="420"/>
      <c r="BY401" s="21" t="str">
        <f>A401</f>
        <v>DW805875SJR</v>
      </c>
    </row>
    <row r="402" spans="1:77" ht="17.25" customHeight="1" thickBot="1" x14ac:dyDescent="0.25">
      <c r="A402" s="132"/>
      <c r="B402" s="45" t="s">
        <v>31</v>
      </c>
      <c r="C402" s="45" t="s">
        <v>412</v>
      </c>
      <c r="D402" s="45">
        <v>16</v>
      </c>
      <c r="E402" s="46" t="s">
        <v>23</v>
      </c>
      <c r="F402" s="597" t="s">
        <v>955</v>
      </c>
      <c r="G402" s="1"/>
      <c r="H402" s="664"/>
      <c r="I402" s="451"/>
      <c r="J402" s="556"/>
      <c r="K402" s="470"/>
      <c r="L402" s="45"/>
      <c r="M402" s="45"/>
      <c r="N402" s="45"/>
      <c r="O402" s="45"/>
      <c r="P402" s="45"/>
      <c r="Q402" s="45"/>
      <c r="R402" s="2"/>
      <c r="S402" s="2"/>
      <c r="T402" s="2"/>
      <c r="U402" s="2"/>
      <c r="V402" s="2"/>
      <c r="W402" s="45"/>
      <c r="X402" s="45"/>
      <c r="Y402" s="45"/>
      <c r="Z402" s="45"/>
      <c r="AA402" s="45"/>
      <c r="AB402" s="45"/>
      <c r="AC402" s="45"/>
      <c r="AD402" s="45"/>
      <c r="AE402" s="45"/>
      <c r="AF402" s="45"/>
      <c r="AG402" s="45"/>
      <c r="AH402" s="45"/>
      <c r="AI402" s="45"/>
      <c r="AJ402" s="45"/>
      <c r="AK402" s="2"/>
      <c r="AL402" s="45"/>
      <c r="AM402" s="45"/>
      <c r="AN402" s="45"/>
      <c r="AO402" s="45"/>
      <c r="AP402" s="45"/>
      <c r="AQ402" s="45"/>
      <c r="AR402" s="45"/>
      <c r="AS402" s="45"/>
      <c r="AT402" s="45"/>
      <c r="AU402" s="45"/>
      <c r="AV402" s="45"/>
      <c r="AW402" s="45"/>
      <c r="AX402" s="45"/>
      <c r="AY402" s="45"/>
      <c r="AZ402" s="75">
        <v>35</v>
      </c>
      <c r="BA402" s="84"/>
      <c r="BB402" s="232">
        <f t="shared" si="227"/>
        <v>0</v>
      </c>
      <c r="BC402" s="232">
        <f t="shared" si="202"/>
        <v>0</v>
      </c>
      <c r="BE402" s="129"/>
      <c r="BF402" s="6">
        <f t="shared" si="226"/>
        <v>0</v>
      </c>
      <c r="BG402" s="129"/>
      <c r="BH402" s="6">
        <f t="shared" si="228"/>
        <v>0</v>
      </c>
      <c r="BI402" s="129"/>
      <c r="BJ402" s="6">
        <f t="shared" si="229"/>
        <v>0</v>
      </c>
      <c r="BK402" s="129"/>
      <c r="BM402" s="129"/>
      <c r="BN402" s="6">
        <f t="shared" si="230"/>
        <v>0</v>
      </c>
      <c r="BO402" s="129"/>
      <c r="BP402" s="6">
        <f t="shared" si="231"/>
        <v>0</v>
      </c>
      <c r="BQ402" s="129"/>
      <c r="BR402" s="6">
        <f t="shared" si="232"/>
        <v>0</v>
      </c>
      <c r="BU402" s="415">
        <f t="shared" si="233"/>
        <v>0</v>
      </c>
      <c r="BV402" s="421">
        <f t="shared" si="234"/>
        <v>0</v>
      </c>
      <c r="BW402" s="420">
        <f t="shared" si="212"/>
        <v>0</v>
      </c>
      <c r="BX402" s="420"/>
      <c r="BY402" s="21"/>
    </row>
    <row r="403" spans="1:77" ht="17.25" customHeight="1" thickBot="1" x14ac:dyDescent="0.25">
      <c r="A403" s="44" t="s">
        <v>410</v>
      </c>
      <c r="B403" s="45" t="s">
        <v>31</v>
      </c>
      <c r="C403" s="1" t="s">
        <v>415</v>
      </c>
      <c r="D403" s="45">
        <v>16</v>
      </c>
      <c r="E403" s="46"/>
      <c r="F403" s="597"/>
      <c r="G403" s="1">
        <v>70</v>
      </c>
      <c r="H403" s="664"/>
      <c r="I403" s="451"/>
      <c r="J403" s="554"/>
      <c r="K403" s="467" t="str">
        <f>A403</f>
        <v>DW805875HJL</v>
      </c>
      <c r="L403" s="308" t="s">
        <v>1241</v>
      </c>
      <c r="M403" s="1" t="s">
        <v>1179</v>
      </c>
      <c r="N403" s="45"/>
      <c r="O403" s="45"/>
      <c r="P403" s="45"/>
      <c r="Q403" s="45"/>
      <c r="R403" s="2"/>
      <c r="S403" s="2"/>
      <c r="T403" s="2"/>
      <c r="U403" s="2"/>
      <c r="V403" s="2"/>
      <c r="W403" s="45"/>
      <c r="X403" s="45"/>
      <c r="Y403" s="45"/>
      <c r="Z403" s="45"/>
      <c r="AA403" s="45"/>
      <c r="AB403" s="45"/>
      <c r="AC403" s="45"/>
      <c r="AD403" s="45"/>
      <c r="AE403" s="45"/>
      <c r="AF403" s="45"/>
      <c r="AG403" s="45"/>
      <c r="AH403" s="45"/>
      <c r="AI403" s="45"/>
      <c r="AJ403" s="45"/>
      <c r="AK403" s="2"/>
      <c r="AL403" s="45"/>
      <c r="AM403" s="45"/>
      <c r="AN403" s="45"/>
      <c r="AO403" s="45"/>
      <c r="AP403" s="45"/>
      <c r="AQ403" s="45"/>
      <c r="AR403" s="45"/>
      <c r="AS403" s="45"/>
      <c r="AT403" s="45"/>
      <c r="AU403" s="45"/>
      <c r="AV403" s="45"/>
      <c r="AW403" s="45"/>
      <c r="AX403" s="45"/>
      <c r="AY403" s="45"/>
      <c r="AZ403" s="75">
        <v>15</v>
      </c>
      <c r="BA403" s="84">
        <v>156</v>
      </c>
      <c r="BB403" s="232">
        <f t="shared" si="227"/>
        <v>10920</v>
      </c>
      <c r="BC403" s="232">
        <f t="shared" si="202"/>
        <v>7152.6</v>
      </c>
      <c r="BE403" s="129"/>
      <c r="BF403" s="6">
        <f t="shared" si="226"/>
        <v>0</v>
      </c>
      <c r="BG403" s="129"/>
      <c r="BH403" s="6">
        <f t="shared" si="228"/>
        <v>0</v>
      </c>
      <c r="BI403" s="129"/>
      <c r="BJ403" s="6">
        <f t="shared" si="229"/>
        <v>0</v>
      </c>
      <c r="BK403" s="129"/>
      <c r="BM403" s="129"/>
      <c r="BN403" s="6">
        <f t="shared" si="230"/>
        <v>0</v>
      </c>
      <c r="BO403" s="129"/>
      <c r="BP403" s="6">
        <f t="shared" si="231"/>
        <v>0</v>
      </c>
      <c r="BQ403" s="698"/>
      <c r="BR403" s="6">
        <f t="shared" si="232"/>
        <v>0</v>
      </c>
      <c r="BS403" s="8">
        <v>47</v>
      </c>
      <c r="BT403" s="8">
        <v>47</v>
      </c>
      <c r="BU403" s="415">
        <f t="shared" si="233"/>
        <v>3.9166666666666665</v>
      </c>
      <c r="BV403" s="421">
        <f t="shared" si="234"/>
        <v>17.872340425531917</v>
      </c>
      <c r="BW403" s="420">
        <f t="shared" si="212"/>
        <v>17.872340425531917</v>
      </c>
      <c r="BX403" s="420"/>
      <c r="BY403" s="21" t="str">
        <f>A403</f>
        <v>DW805875HJL</v>
      </c>
    </row>
    <row r="404" spans="1:77" ht="17.25" customHeight="1" thickBot="1" x14ac:dyDescent="0.25">
      <c r="A404" s="47" t="s">
        <v>411</v>
      </c>
      <c r="B404" s="45" t="s">
        <v>31</v>
      </c>
      <c r="C404" s="17" t="s">
        <v>416</v>
      </c>
      <c r="D404" s="45">
        <v>16</v>
      </c>
      <c r="E404" s="46" t="s">
        <v>23</v>
      </c>
      <c r="F404" s="599"/>
      <c r="G404" s="17">
        <v>49</v>
      </c>
      <c r="H404" s="665"/>
      <c r="I404" s="451"/>
      <c r="J404" s="554"/>
      <c r="K404" s="472" t="str">
        <f>A404</f>
        <v>DW805875SJL</v>
      </c>
      <c r="L404" s="310" t="s">
        <v>1242</v>
      </c>
      <c r="M404" s="17"/>
      <c r="N404" s="48"/>
      <c r="O404" s="48"/>
      <c r="P404" s="48"/>
      <c r="Q404" s="48"/>
      <c r="R404" s="18"/>
      <c r="S404" s="18"/>
      <c r="T404" s="18"/>
      <c r="U404" s="18"/>
      <c r="V404" s="50"/>
      <c r="W404" s="48"/>
      <c r="X404" s="48"/>
      <c r="Y404" s="48"/>
      <c r="Z404" s="48"/>
      <c r="AA404" s="48"/>
      <c r="AB404" s="48"/>
      <c r="AC404" s="48"/>
      <c r="AD404" s="48"/>
      <c r="AE404" s="48"/>
      <c r="AF404" s="48"/>
      <c r="AG404" s="48"/>
      <c r="AH404" s="48"/>
      <c r="AI404" s="48"/>
      <c r="AJ404" s="48"/>
      <c r="AK404" s="50"/>
      <c r="AL404" s="48"/>
      <c r="AM404" s="48"/>
      <c r="AN404" s="48"/>
      <c r="AO404" s="48"/>
      <c r="AP404" s="48"/>
      <c r="AQ404" s="48"/>
      <c r="AR404" s="48"/>
      <c r="AS404" s="48"/>
      <c r="AT404" s="48"/>
      <c r="AU404" s="48"/>
      <c r="AV404" s="48"/>
      <c r="AW404" s="48"/>
      <c r="AX404" s="48"/>
      <c r="AY404" s="48"/>
      <c r="AZ404" s="77">
        <v>15</v>
      </c>
      <c r="BA404" s="85">
        <v>133</v>
      </c>
      <c r="BB404" s="232">
        <f t="shared" si="227"/>
        <v>6517</v>
      </c>
      <c r="BC404" s="232">
        <f t="shared" si="202"/>
        <v>4268.6350000000002</v>
      </c>
      <c r="BE404" s="130"/>
      <c r="BF404" s="6">
        <f t="shared" si="226"/>
        <v>0</v>
      </c>
      <c r="BG404" s="130"/>
      <c r="BH404" s="6">
        <f t="shared" si="228"/>
        <v>0</v>
      </c>
      <c r="BI404" s="130"/>
      <c r="BJ404" s="6">
        <f t="shared" si="229"/>
        <v>0</v>
      </c>
      <c r="BK404" s="130"/>
      <c r="BM404" s="130"/>
      <c r="BN404" s="6">
        <f t="shared" si="230"/>
        <v>0</v>
      </c>
      <c r="BO404" s="130"/>
      <c r="BP404" s="6">
        <f t="shared" si="231"/>
        <v>0</v>
      </c>
      <c r="BQ404" s="710"/>
      <c r="BR404" s="6">
        <f t="shared" si="232"/>
        <v>0</v>
      </c>
      <c r="BS404" s="8">
        <v>34</v>
      </c>
      <c r="BT404" s="8">
        <v>33</v>
      </c>
      <c r="BU404" s="415">
        <f t="shared" si="233"/>
        <v>2.75</v>
      </c>
      <c r="BV404" s="421">
        <f t="shared" si="234"/>
        <v>17.818181818181817</v>
      </c>
      <c r="BW404" s="420">
        <f t="shared" si="212"/>
        <v>17.818181818181817</v>
      </c>
      <c r="BX404" s="420"/>
      <c r="BY404" s="21" t="str">
        <f>A404</f>
        <v>DW805875SJL</v>
      </c>
    </row>
    <row r="405" spans="1:77" ht="26.25" customHeight="1" x14ac:dyDescent="0.2">
      <c r="A405" s="80"/>
      <c r="B405" s="81"/>
      <c r="C405" s="81"/>
      <c r="D405" s="81"/>
      <c r="E405" s="82"/>
      <c r="F405" s="401"/>
      <c r="G405" s="81"/>
      <c r="H405" s="671"/>
      <c r="I405" s="401"/>
      <c r="J405" s="401"/>
      <c r="K405" s="81"/>
      <c r="L405" s="81"/>
      <c r="N405" s="9"/>
      <c r="O405" s="9"/>
      <c r="P405" s="9"/>
      <c r="Q405" s="9"/>
      <c r="R405" s="569"/>
      <c r="S405" s="10"/>
      <c r="T405" s="10"/>
      <c r="U405" s="10"/>
      <c r="V405" s="395"/>
      <c r="W405" s="9"/>
      <c r="X405" s="9"/>
      <c r="Y405" s="9"/>
      <c r="Z405" s="9"/>
      <c r="AB405" s="9"/>
      <c r="AC405" s="9"/>
      <c r="AD405" s="9"/>
      <c r="AK405" s="395"/>
      <c r="AL405" s="9"/>
      <c r="AM405" s="9"/>
      <c r="AN405" s="9"/>
      <c r="AO405" s="9"/>
      <c r="AQ405" s="9"/>
      <c r="AR405" s="9"/>
      <c r="AS405" s="9"/>
      <c r="AZ405" s="9"/>
      <c r="BB405" s="232"/>
      <c r="BC405" s="232"/>
      <c r="BE405" s="195"/>
      <c r="BG405" s="195"/>
      <c r="BI405" s="81"/>
      <c r="BK405" s="195"/>
      <c r="BM405" s="81"/>
      <c r="BO405" s="195"/>
      <c r="BQ405" s="195"/>
      <c r="BV405" s="421"/>
      <c r="BW405" s="420">
        <f t="shared" si="212"/>
        <v>0</v>
      </c>
      <c r="BX405" s="420"/>
      <c r="BY405" s="80"/>
    </row>
    <row r="406" spans="1:77" s="7" customFormat="1" ht="16.5" thickBot="1" x14ac:dyDescent="0.25">
      <c r="A406" s="15" t="s">
        <v>243</v>
      </c>
      <c r="B406" s="3"/>
      <c r="C406" s="3"/>
      <c r="D406" s="3"/>
      <c r="E406" s="16"/>
      <c r="F406" s="402"/>
      <c r="G406" s="3"/>
      <c r="H406" s="666"/>
      <c r="I406" s="402"/>
      <c r="J406" s="402"/>
      <c r="K406" s="3"/>
      <c r="L406" s="9"/>
      <c r="M406" s="9"/>
      <c r="N406" s="9"/>
      <c r="O406" s="9"/>
      <c r="P406" s="9"/>
      <c r="Q406" s="9"/>
      <c r="R406" s="569"/>
      <c r="S406" s="10"/>
      <c r="T406" s="10"/>
      <c r="U406" s="10"/>
      <c r="V406" s="685"/>
      <c r="W406" s="9"/>
      <c r="X406" s="9"/>
      <c r="Y406" s="9"/>
      <c r="Z406" s="9"/>
      <c r="AA406" s="9"/>
      <c r="AB406" s="9"/>
      <c r="AC406" s="9"/>
      <c r="AD406" s="9"/>
      <c r="AE406" s="9"/>
      <c r="AF406" s="9"/>
      <c r="AG406" s="9"/>
      <c r="AH406" s="9"/>
      <c r="AI406" s="9"/>
      <c r="AJ406" s="9"/>
      <c r="AK406" s="685"/>
      <c r="AL406" s="9"/>
      <c r="AM406" s="9"/>
      <c r="AN406" s="9"/>
      <c r="AO406" s="9"/>
      <c r="AP406" s="9"/>
      <c r="AQ406" s="9"/>
      <c r="AR406" s="9"/>
      <c r="AS406" s="9"/>
      <c r="AT406" s="9"/>
      <c r="AU406" s="9"/>
      <c r="AV406" s="9"/>
      <c r="AW406" s="9"/>
      <c r="AX406" s="9"/>
      <c r="AY406" s="9"/>
      <c r="AZ406" s="10"/>
      <c r="BA406" s="74"/>
      <c r="BB406" s="232"/>
      <c r="BC406" s="232"/>
      <c r="BE406" s="190"/>
      <c r="BF406" s="6"/>
      <c r="BG406" s="190"/>
      <c r="BH406" s="6"/>
      <c r="BI406" s="9"/>
      <c r="BJ406" s="6"/>
      <c r="BK406" s="190"/>
      <c r="BL406" s="6"/>
      <c r="BM406" s="9"/>
      <c r="BN406" s="6"/>
      <c r="BO406" s="190"/>
      <c r="BP406" s="6"/>
      <c r="BQ406" s="190"/>
      <c r="BR406" s="6"/>
      <c r="BS406" s="8"/>
      <c r="BT406" s="8"/>
      <c r="BU406" s="415"/>
      <c r="BV406" s="421"/>
      <c r="BW406" s="420">
        <f t="shared" si="212"/>
        <v>0</v>
      </c>
      <c r="BX406" s="420"/>
      <c r="BY406" s="15" t="s">
        <v>243</v>
      </c>
    </row>
    <row r="407" spans="1:77" ht="15.75" customHeight="1" x14ac:dyDescent="0.2">
      <c r="A407" s="30" t="s">
        <v>101</v>
      </c>
      <c r="B407" s="45" t="s">
        <v>31</v>
      </c>
      <c r="C407" s="24" t="s">
        <v>225</v>
      </c>
      <c r="D407" s="24">
        <v>16</v>
      </c>
      <c r="E407" s="25"/>
      <c r="F407" s="588"/>
      <c r="G407" s="24">
        <v>57</v>
      </c>
      <c r="H407" s="663"/>
      <c r="I407" s="535"/>
      <c r="J407" s="452"/>
      <c r="K407" s="469" t="str">
        <f>A407</f>
        <v>DW30625H</v>
      </c>
      <c r="L407" s="299" t="s">
        <v>813</v>
      </c>
      <c r="M407" s="24"/>
      <c r="N407" s="686"/>
      <c r="O407" s="24"/>
      <c r="P407" s="24"/>
      <c r="Q407" s="24"/>
      <c r="R407" s="25"/>
      <c r="S407" s="25"/>
      <c r="T407" s="25"/>
      <c r="U407" s="25"/>
      <c r="V407" s="25"/>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4"/>
      <c r="AV407" s="24"/>
      <c r="AW407" s="24"/>
      <c r="AX407" s="24"/>
      <c r="AY407" s="24"/>
      <c r="AZ407" s="207">
        <v>7</v>
      </c>
      <c r="BA407" s="83">
        <v>60</v>
      </c>
      <c r="BB407" s="232">
        <f>G407*BA407</f>
        <v>3420</v>
      </c>
      <c r="BC407" s="232">
        <f t="shared" si="202"/>
        <v>2240.1</v>
      </c>
      <c r="BE407" s="218"/>
      <c r="BF407" s="6">
        <f>BE407*AZ407</f>
        <v>0</v>
      </c>
      <c r="BG407" s="129"/>
      <c r="BH407" s="352">
        <f>BG407*AZ407</f>
        <v>0</v>
      </c>
      <c r="BI407" s="121"/>
      <c r="BJ407" s="352">
        <f>BI407*AZ407</f>
        <v>0</v>
      </c>
      <c r="BK407" s="218"/>
      <c r="BM407" s="359"/>
      <c r="BN407" s="352">
        <f>BM407*AZ407</f>
        <v>0</v>
      </c>
      <c r="BO407" s="218"/>
      <c r="BP407" s="6">
        <f>BO407*AZ407</f>
        <v>0</v>
      </c>
      <c r="BQ407" s="218"/>
      <c r="BR407" s="104">
        <f>BQ407*AZ407</f>
        <v>0</v>
      </c>
      <c r="BS407" s="8">
        <v>98</v>
      </c>
      <c r="BT407" s="8">
        <v>103</v>
      </c>
      <c r="BU407" s="415">
        <f>BT407/12</f>
        <v>8.5833333333333339</v>
      </c>
      <c r="BV407" s="421">
        <f>IF(OR(BT407=0),0,((G407-I407)/BU407))</f>
        <v>6.6407766990291259</v>
      </c>
      <c r="BW407" s="420">
        <f t="shared" si="212"/>
        <v>6.6407766990291259</v>
      </c>
      <c r="BX407" s="420"/>
      <c r="BY407" s="21" t="str">
        <f>A407</f>
        <v>DW30625H</v>
      </c>
    </row>
    <row r="408" spans="1:77" ht="15.75" customHeight="1" x14ac:dyDescent="0.2">
      <c r="A408" s="32" t="s">
        <v>223</v>
      </c>
      <c r="B408" s="45" t="s">
        <v>31</v>
      </c>
      <c r="C408" s="1" t="s">
        <v>224</v>
      </c>
      <c r="D408" s="1">
        <v>16</v>
      </c>
      <c r="E408" s="2"/>
      <c r="F408" s="589"/>
      <c r="G408" s="1">
        <v>15</v>
      </c>
      <c r="H408" s="664"/>
      <c r="I408" s="449"/>
      <c r="J408" s="452"/>
      <c r="K408" s="470" t="str">
        <f>A408</f>
        <v>DW40625H</v>
      </c>
      <c r="L408" s="300" t="s">
        <v>805</v>
      </c>
      <c r="N408" s="49"/>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75">
        <v>10</v>
      </c>
      <c r="BA408" s="84">
        <v>66</v>
      </c>
      <c r="BB408" s="232">
        <f>G408*BA408</f>
        <v>990</v>
      </c>
      <c r="BC408" s="232">
        <f t="shared" si="202"/>
        <v>648.45000000000005</v>
      </c>
      <c r="BE408" s="129"/>
      <c r="BF408" s="6">
        <f>BE408*AZ408</f>
        <v>0</v>
      </c>
      <c r="BG408" s="129"/>
      <c r="BH408" s="6">
        <f>BG408*AZ408</f>
        <v>0</v>
      </c>
      <c r="BI408" s="121"/>
      <c r="BJ408" s="6">
        <f>BI408*AZ408</f>
        <v>0</v>
      </c>
      <c r="BK408" s="129"/>
      <c r="BM408" s="359"/>
      <c r="BN408" s="6">
        <f>BM408*AZ408</f>
        <v>0</v>
      </c>
      <c r="BO408" s="129"/>
      <c r="BP408" s="6">
        <f>BO408*AZ408</f>
        <v>0</v>
      </c>
      <c r="BQ408" s="129"/>
      <c r="BR408" s="6">
        <f>BQ408*AZ408</f>
        <v>0</v>
      </c>
      <c r="BS408" s="8">
        <v>5</v>
      </c>
      <c r="BT408" s="8">
        <v>5</v>
      </c>
      <c r="BU408" s="415">
        <f>BT408/12</f>
        <v>0.41666666666666669</v>
      </c>
      <c r="BV408" s="421">
        <f>IF(OR(BT408=0),0,((G408-I408)/BU408))</f>
        <v>36</v>
      </c>
      <c r="BW408" s="420">
        <f t="shared" si="212"/>
        <v>36</v>
      </c>
      <c r="BX408" s="420"/>
      <c r="BY408" s="21" t="str">
        <f>A408</f>
        <v>DW40625H</v>
      </c>
    </row>
    <row r="409" spans="1:77" ht="15.75" customHeight="1" thickBot="1" x14ac:dyDescent="0.25">
      <c r="A409" s="31" t="s">
        <v>102</v>
      </c>
      <c r="B409" s="45" t="s">
        <v>31</v>
      </c>
      <c r="C409" s="17" t="s">
        <v>226</v>
      </c>
      <c r="D409" s="17">
        <v>16</v>
      </c>
      <c r="E409" s="18"/>
      <c r="F409" s="591"/>
      <c r="G409" s="17">
        <v>18</v>
      </c>
      <c r="H409" s="665"/>
      <c r="I409" s="536"/>
      <c r="J409" s="452"/>
      <c r="K409" s="474" t="str">
        <f>A409</f>
        <v>DW60625H</v>
      </c>
      <c r="L409" s="301" t="s">
        <v>805</v>
      </c>
      <c r="M409" s="1" t="s">
        <v>1236</v>
      </c>
      <c r="N409" s="9"/>
      <c r="O409" s="180"/>
      <c r="P409" s="180"/>
      <c r="Q409" s="180"/>
      <c r="R409" s="180"/>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77">
        <v>14</v>
      </c>
      <c r="BA409" s="85">
        <v>136</v>
      </c>
      <c r="BB409" s="232">
        <f>G409*BA409</f>
        <v>2448</v>
      </c>
      <c r="BC409" s="232">
        <f t="shared" si="202"/>
        <v>1603.44</v>
      </c>
      <c r="BE409" s="130"/>
      <c r="BF409" s="6">
        <f>BE409*AZ409</f>
        <v>0</v>
      </c>
      <c r="BG409" s="130"/>
      <c r="BH409" s="6">
        <f>BG409*AZ409</f>
        <v>0</v>
      </c>
      <c r="BI409" s="124"/>
      <c r="BJ409" s="6">
        <f>BI409*AZ409</f>
        <v>0</v>
      </c>
      <c r="BK409" s="130"/>
      <c r="BM409" s="362"/>
      <c r="BN409" s="6">
        <f>BM409*AZ409</f>
        <v>0</v>
      </c>
      <c r="BO409" s="130"/>
      <c r="BP409" s="6">
        <f>BO409*AZ409</f>
        <v>0</v>
      </c>
      <c r="BQ409" s="130"/>
      <c r="BR409" s="6">
        <f>BQ409*AZ409</f>
        <v>0</v>
      </c>
      <c r="BS409" s="8">
        <v>6</v>
      </c>
      <c r="BT409" s="8">
        <v>6</v>
      </c>
      <c r="BU409" s="415">
        <f>BT409/12</f>
        <v>0.5</v>
      </c>
      <c r="BV409" s="421">
        <f>IF(OR(BT409=0),0,((G409-I409)/BU409))</f>
        <v>36</v>
      </c>
      <c r="BW409" s="420">
        <f t="shared" si="212"/>
        <v>36</v>
      </c>
      <c r="BX409" s="420"/>
      <c r="BY409" s="21" t="str">
        <f>A409</f>
        <v>DW60625H</v>
      </c>
    </row>
    <row r="410" spans="1:77" ht="16.5" thickBot="1" x14ac:dyDescent="0.25">
      <c r="A410" s="15" t="s">
        <v>244</v>
      </c>
      <c r="B410" s="3"/>
      <c r="C410" s="3"/>
      <c r="D410" s="3"/>
      <c r="E410" s="16"/>
      <c r="F410" s="402"/>
      <c r="G410" s="3"/>
      <c r="H410" s="666"/>
      <c r="I410" s="402"/>
      <c r="J410" s="402"/>
      <c r="K410" s="196"/>
      <c r="N410" s="64"/>
      <c r="O410" s="9"/>
      <c r="P410" s="9"/>
      <c r="Q410" s="9"/>
      <c r="R410" s="9"/>
      <c r="S410" s="9"/>
      <c r="T410" s="9"/>
      <c r="U410" s="9"/>
      <c r="V410" s="9"/>
      <c r="W410" s="9"/>
      <c r="X410" s="9"/>
      <c r="Y410" s="9"/>
      <c r="Z410" s="9"/>
      <c r="AB410" s="9"/>
      <c r="AC410" s="9"/>
      <c r="AD410" s="9"/>
      <c r="AK410" s="9"/>
      <c r="AL410" s="9"/>
      <c r="AM410" s="9"/>
      <c r="AN410" s="9"/>
      <c r="AO410" s="9"/>
      <c r="AQ410" s="9"/>
      <c r="AR410" s="9"/>
      <c r="AS410" s="9"/>
      <c r="AZ410" s="9"/>
      <c r="BB410" s="232"/>
      <c r="BC410" s="232"/>
      <c r="BE410" s="221"/>
      <c r="BG410" s="221"/>
      <c r="BI410" s="127"/>
      <c r="BK410" s="221"/>
      <c r="BM410" s="219"/>
      <c r="BO410" s="221"/>
      <c r="BQ410" s="221"/>
      <c r="BV410" s="421"/>
      <c r="BW410" s="420">
        <f t="shared" si="212"/>
        <v>0</v>
      </c>
      <c r="BX410" s="420"/>
      <c r="BY410" s="15" t="s">
        <v>244</v>
      </c>
    </row>
    <row r="411" spans="1:77" ht="16.5" customHeight="1" thickBot="1" x14ac:dyDescent="0.25">
      <c r="A411" s="30" t="s">
        <v>94</v>
      </c>
      <c r="B411" s="45" t="s">
        <v>31</v>
      </c>
      <c r="C411" s="24" t="s">
        <v>105</v>
      </c>
      <c r="D411" s="24">
        <v>16</v>
      </c>
      <c r="E411" s="25"/>
      <c r="F411" s="588" t="s">
        <v>1124</v>
      </c>
      <c r="G411" s="24">
        <v>21</v>
      </c>
      <c r="H411" s="663"/>
      <c r="I411" s="535"/>
      <c r="J411" s="452"/>
      <c r="K411" s="470" t="str">
        <f>A411</f>
        <v>DW68625HJR</v>
      </c>
      <c r="L411" s="299" t="s">
        <v>806</v>
      </c>
      <c r="M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07">
        <v>17</v>
      </c>
      <c r="BA411" s="83">
        <v>123</v>
      </c>
      <c r="BB411" s="232">
        <f>G411*BA411</f>
        <v>2583</v>
      </c>
      <c r="BC411" s="232">
        <f t="shared" si="202"/>
        <v>1691.865</v>
      </c>
      <c r="BE411" s="128"/>
      <c r="BF411" s="6">
        <f>BE411*AZ411</f>
        <v>0</v>
      </c>
      <c r="BG411" s="128"/>
      <c r="BH411" s="6">
        <f>BG411*AZ411</f>
        <v>0</v>
      </c>
      <c r="BI411" s="120"/>
      <c r="BJ411" s="6">
        <f>BI411*AZ411</f>
        <v>0</v>
      </c>
      <c r="BK411" s="128"/>
      <c r="BM411" s="360"/>
      <c r="BN411" s="6">
        <f>BM411*AZ411</f>
        <v>0</v>
      </c>
      <c r="BO411" s="128"/>
      <c r="BP411" s="6">
        <f>BO411*AZ411</f>
        <v>0</v>
      </c>
      <c r="BQ411" s="128"/>
      <c r="BR411" s="6">
        <f>BQ411*AZ411</f>
        <v>0</v>
      </c>
      <c r="BS411" s="8">
        <v>30</v>
      </c>
      <c r="BT411" s="8">
        <v>33</v>
      </c>
      <c r="BU411" s="415">
        <f>BT411/12</f>
        <v>2.75</v>
      </c>
      <c r="BV411" s="421">
        <f>IF(OR(BT411=0),0,((G411-I411)/BU411))</f>
        <v>7.6363636363636367</v>
      </c>
      <c r="BW411" s="420">
        <f t="shared" si="212"/>
        <v>7.6363636363636367</v>
      </c>
      <c r="BX411" s="420"/>
      <c r="BY411" s="21" t="str">
        <f>A411</f>
        <v>DW68625HJR</v>
      </c>
    </row>
    <row r="412" spans="1:77" ht="16.5" customHeight="1" thickBot="1" x14ac:dyDescent="0.25">
      <c r="A412" s="32" t="s">
        <v>97</v>
      </c>
      <c r="B412" s="45" t="s">
        <v>31</v>
      </c>
      <c r="C412" s="1" t="s">
        <v>108</v>
      </c>
      <c r="D412" s="1">
        <v>16</v>
      </c>
      <c r="E412" s="2" t="s">
        <v>23</v>
      </c>
      <c r="F412" s="588" t="s">
        <v>1124</v>
      </c>
      <c r="G412" s="1">
        <v>21</v>
      </c>
      <c r="H412" s="664"/>
      <c r="I412" s="449"/>
      <c r="J412" s="452"/>
      <c r="K412" s="470" t="str">
        <f>A412</f>
        <v>DW68625SJR</v>
      </c>
      <c r="L412" s="300" t="s">
        <v>806</v>
      </c>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75">
        <v>17</v>
      </c>
      <c r="BA412" s="84">
        <v>115</v>
      </c>
      <c r="BB412" s="232">
        <f>G412*BA412</f>
        <v>2415</v>
      </c>
      <c r="BC412" s="232">
        <f t="shared" si="202"/>
        <v>1581.825</v>
      </c>
      <c r="BE412" s="129"/>
      <c r="BF412" s="6">
        <f>BE412*AZ412</f>
        <v>0</v>
      </c>
      <c r="BG412" s="129"/>
      <c r="BH412" s="6">
        <f>BG412*AZ412</f>
        <v>0</v>
      </c>
      <c r="BI412" s="121"/>
      <c r="BJ412" s="6">
        <f>BI412*AZ412</f>
        <v>0</v>
      </c>
      <c r="BK412" s="129"/>
      <c r="BM412" s="359"/>
      <c r="BN412" s="6">
        <f>BM412*AZ412</f>
        <v>0</v>
      </c>
      <c r="BO412" s="129"/>
      <c r="BP412" s="6">
        <f>BO412*AZ412</f>
        <v>0</v>
      </c>
      <c r="BQ412" s="129"/>
      <c r="BR412" s="6">
        <f>BQ412*AZ412</f>
        <v>0</v>
      </c>
      <c r="BS412" s="8">
        <v>27</v>
      </c>
      <c r="BT412" s="8">
        <v>30</v>
      </c>
      <c r="BU412" s="415">
        <f>BT412/12</f>
        <v>2.5</v>
      </c>
      <c r="BV412" s="421">
        <f>IF(OR(BT412=0),0,((G412-I412)/BU412))</f>
        <v>8.4</v>
      </c>
      <c r="BW412" s="420">
        <f t="shared" si="212"/>
        <v>8.4</v>
      </c>
      <c r="BX412" s="420"/>
      <c r="BY412" s="21" t="str">
        <f>A412</f>
        <v>DW68625SJR</v>
      </c>
    </row>
    <row r="413" spans="1:77" ht="16.5" customHeight="1" thickBot="1" x14ac:dyDescent="0.25">
      <c r="A413" s="32" t="s">
        <v>95</v>
      </c>
      <c r="B413" s="45" t="s">
        <v>31</v>
      </c>
      <c r="C413" s="1" t="s">
        <v>106</v>
      </c>
      <c r="D413" s="1">
        <v>16</v>
      </c>
      <c r="E413" s="2"/>
      <c r="F413" s="588" t="s">
        <v>1124</v>
      </c>
      <c r="G413" s="1">
        <v>15</v>
      </c>
      <c r="H413" s="664"/>
      <c r="I413" s="449"/>
      <c r="J413" s="452"/>
      <c r="K413" s="470" t="str">
        <f>A413</f>
        <v>DW68625HJL</v>
      </c>
      <c r="L413" s="300" t="s">
        <v>807</v>
      </c>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75">
        <v>17</v>
      </c>
      <c r="BA413" s="84">
        <v>123</v>
      </c>
      <c r="BB413" s="232">
        <f>G413*BA413</f>
        <v>1845</v>
      </c>
      <c r="BC413" s="232">
        <f t="shared" si="202"/>
        <v>1208.4750000000001</v>
      </c>
      <c r="BE413" s="129"/>
      <c r="BF413" s="6">
        <f>BE413*AZ413</f>
        <v>0</v>
      </c>
      <c r="BG413" s="129"/>
      <c r="BH413" s="6">
        <f>BG413*AZ413</f>
        <v>0</v>
      </c>
      <c r="BI413" s="121"/>
      <c r="BJ413" s="6">
        <f>BI413*AZ413</f>
        <v>0</v>
      </c>
      <c r="BK413" s="129"/>
      <c r="BM413" s="359"/>
      <c r="BN413" s="6">
        <f>BM413*AZ413</f>
        <v>0</v>
      </c>
      <c r="BO413" s="129"/>
      <c r="BP413" s="6">
        <f>BO413*AZ413</f>
        <v>0</v>
      </c>
      <c r="BQ413" s="129"/>
      <c r="BR413" s="6">
        <f>BQ413*AZ413</f>
        <v>0</v>
      </c>
      <c r="BS413" s="8">
        <v>25</v>
      </c>
      <c r="BT413" s="8">
        <v>26</v>
      </c>
      <c r="BU413" s="415">
        <f>BT413/12</f>
        <v>2.1666666666666665</v>
      </c>
      <c r="BV413" s="421">
        <f>IF(OR(BT413=0),0,((G413-I413)/BU413))</f>
        <v>6.9230769230769234</v>
      </c>
      <c r="BW413" s="420">
        <f t="shared" si="212"/>
        <v>6.9230769230769234</v>
      </c>
      <c r="BX413" s="420"/>
      <c r="BY413" s="21" t="str">
        <f>A413</f>
        <v>DW68625HJL</v>
      </c>
    </row>
    <row r="414" spans="1:77" ht="16.5" customHeight="1" x14ac:dyDescent="0.2">
      <c r="A414" s="32" t="s">
        <v>96</v>
      </c>
      <c r="B414" s="45" t="s">
        <v>31</v>
      </c>
      <c r="C414" s="1" t="s">
        <v>107</v>
      </c>
      <c r="D414" s="1">
        <v>16</v>
      </c>
      <c r="E414" s="2" t="s">
        <v>23</v>
      </c>
      <c r="F414" s="588" t="s">
        <v>1124</v>
      </c>
      <c r="G414" s="1">
        <v>16</v>
      </c>
      <c r="H414" s="664"/>
      <c r="I414" s="449"/>
      <c r="J414" s="452"/>
      <c r="K414" s="470" t="str">
        <f>A414</f>
        <v>DW68625SJL</v>
      </c>
      <c r="L414" s="300" t="s">
        <v>808</v>
      </c>
      <c r="M414" s="1"/>
      <c r="N414" s="9"/>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75">
        <v>17</v>
      </c>
      <c r="BA414" s="84">
        <v>115</v>
      </c>
      <c r="BB414" s="232">
        <f>G414*BA414</f>
        <v>1840</v>
      </c>
      <c r="BC414" s="232">
        <f t="shared" si="202"/>
        <v>1205.2</v>
      </c>
      <c r="BE414" s="129"/>
      <c r="BF414" s="6">
        <f>BE414*AZ414</f>
        <v>0</v>
      </c>
      <c r="BG414" s="129"/>
      <c r="BH414" s="6">
        <f>BG414*AZ414</f>
        <v>0</v>
      </c>
      <c r="BI414" s="121"/>
      <c r="BJ414" s="6">
        <f>BI414*AZ414</f>
        <v>0</v>
      </c>
      <c r="BK414" s="129"/>
      <c r="BM414" s="359"/>
      <c r="BN414" s="6">
        <f>BM414*AZ414</f>
        <v>0</v>
      </c>
      <c r="BO414" s="129"/>
      <c r="BP414" s="6">
        <f>BO414*AZ414</f>
        <v>0</v>
      </c>
      <c r="BQ414" s="129"/>
      <c r="BR414" s="6">
        <f>BQ414*AZ414</f>
        <v>0</v>
      </c>
      <c r="BS414" s="8">
        <v>22</v>
      </c>
      <c r="BT414" s="8">
        <v>23</v>
      </c>
      <c r="BU414" s="415">
        <f>BT414/12</f>
        <v>1.9166666666666667</v>
      </c>
      <c r="BV414" s="421">
        <f>IF(OR(BT414=0),0,((G414-I414)/BU414))</f>
        <v>8.3478260869565215</v>
      </c>
      <c r="BW414" s="420">
        <f t="shared" si="212"/>
        <v>8.3478260869565215</v>
      </c>
      <c r="BX414" s="420"/>
      <c r="BY414" s="21" t="str">
        <f>A414</f>
        <v>DW68625SJL</v>
      </c>
    </row>
    <row r="415" spans="1:77" ht="26.25" customHeight="1" x14ac:dyDescent="0.2">
      <c r="A415" s="63"/>
      <c r="B415" s="9"/>
      <c r="C415" s="9"/>
      <c r="D415" s="9"/>
      <c r="E415" s="10"/>
      <c r="F415" s="398"/>
      <c r="G415" s="9"/>
      <c r="H415" s="277"/>
      <c r="I415" s="398"/>
      <c r="J415" s="398"/>
      <c r="K415" s="149"/>
      <c r="N415" s="52"/>
      <c r="O415" s="9"/>
      <c r="P415" s="9"/>
      <c r="Q415" s="9"/>
      <c r="R415" s="9"/>
      <c r="S415" s="9"/>
      <c r="T415" s="9"/>
      <c r="U415" s="9"/>
      <c r="V415" s="9"/>
      <c r="W415" s="9"/>
      <c r="X415" s="9"/>
      <c r="Y415" s="9"/>
      <c r="Z415" s="9"/>
      <c r="AB415" s="9"/>
      <c r="AC415" s="9"/>
      <c r="AD415" s="9"/>
      <c r="AK415" s="9"/>
      <c r="AL415" s="9"/>
      <c r="AM415" s="9"/>
      <c r="AN415" s="9"/>
      <c r="AO415" s="9"/>
      <c r="AQ415" s="9"/>
      <c r="AR415" s="9"/>
      <c r="AS415" s="9"/>
      <c r="AZ415" s="9"/>
      <c r="BA415" s="91"/>
      <c r="BB415" s="232"/>
      <c r="BC415" s="232"/>
      <c r="BE415" s="219"/>
      <c r="BG415" s="219"/>
      <c r="BI415" s="127"/>
      <c r="BK415" s="219"/>
      <c r="BM415" s="127"/>
      <c r="BO415" s="219"/>
      <c r="BQ415" s="219"/>
      <c r="BV415" s="421"/>
      <c r="BW415" s="420">
        <f t="shared" ref="BW415:BW446" si="235">IF(OR(BT415=0),0,((G415+BI415+BO415+BE415+BG415+BM415+BK415+BQ415-I415)/BU415))</f>
        <v>0</v>
      </c>
      <c r="BX415" s="420"/>
      <c r="BY415" s="63"/>
    </row>
    <row r="416" spans="1:77" s="7" customFormat="1" ht="15.75" customHeight="1" x14ac:dyDescent="0.2">
      <c r="A416" s="32" t="s">
        <v>109</v>
      </c>
      <c r="B416" s="45" t="s">
        <v>31</v>
      </c>
      <c r="C416" s="1" t="s">
        <v>110</v>
      </c>
      <c r="D416" s="1">
        <v>16</v>
      </c>
      <c r="E416" s="2"/>
      <c r="F416" s="589" t="s">
        <v>1125</v>
      </c>
      <c r="G416" s="1">
        <v>11</v>
      </c>
      <c r="H416" s="648"/>
      <c r="I416" s="449"/>
      <c r="J416" s="452"/>
      <c r="K416" s="470" t="str">
        <f>A416</f>
        <v>DW70625HJR</v>
      </c>
      <c r="L416" s="300" t="s">
        <v>812</v>
      </c>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75">
        <v>17</v>
      </c>
      <c r="BA416" s="84">
        <v>131</v>
      </c>
      <c r="BB416" s="232">
        <f>G416*BA416</f>
        <v>1441</v>
      </c>
      <c r="BC416" s="232">
        <f t="shared" si="202"/>
        <v>943.85500000000002</v>
      </c>
      <c r="BE416" s="129"/>
      <c r="BF416" s="6">
        <f>BE416*AZ416</f>
        <v>0</v>
      </c>
      <c r="BG416" s="129"/>
      <c r="BH416" s="6">
        <f>BG416*AZ416</f>
        <v>0</v>
      </c>
      <c r="BI416" s="121">
        <v>20</v>
      </c>
      <c r="BJ416" s="6">
        <f>BI416*AZ416</f>
        <v>340</v>
      </c>
      <c r="BK416" s="129"/>
      <c r="BL416" s="6"/>
      <c r="BM416" s="121"/>
      <c r="BN416" s="6">
        <f>BM416*AZ416</f>
        <v>0</v>
      </c>
      <c r="BO416" s="129"/>
      <c r="BP416" s="6">
        <f>BO416*AZ416</f>
        <v>0</v>
      </c>
      <c r="BQ416" s="129"/>
      <c r="BR416" s="6">
        <f>BQ416*AZ416</f>
        <v>0</v>
      </c>
      <c r="BS416" s="8">
        <v>24</v>
      </c>
      <c r="BT416" s="8">
        <v>24</v>
      </c>
      <c r="BU416" s="415">
        <f>BT416/12</f>
        <v>2</v>
      </c>
      <c r="BV416" s="421">
        <f>IF(OR(BT416=0),0,((G416-I416)/BU416))</f>
        <v>5.5</v>
      </c>
      <c r="BW416" s="420">
        <f t="shared" si="235"/>
        <v>15.5</v>
      </c>
      <c r="BX416" s="420"/>
      <c r="BY416" s="21" t="str">
        <f>A416</f>
        <v>DW70625HJR</v>
      </c>
    </row>
    <row r="417" spans="1:77" ht="15.75" customHeight="1" x14ac:dyDescent="0.2">
      <c r="A417" s="32" t="s">
        <v>100</v>
      </c>
      <c r="B417" s="45" t="s">
        <v>31</v>
      </c>
      <c r="C417" s="1" t="s">
        <v>113</v>
      </c>
      <c r="D417" s="1">
        <v>16</v>
      </c>
      <c r="E417" s="2" t="s">
        <v>23</v>
      </c>
      <c r="F417" s="589" t="s">
        <v>1125</v>
      </c>
      <c r="G417" s="1">
        <v>19</v>
      </c>
      <c r="H417" s="664"/>
      <c r="I417" s="449"/>
      <c r="J417" s="452"/>
      <c r="K417" s="470" t="str">
        <f>A417</f>
        <v>DW70625SJR</v>
      </c>
      <c r="L417" s="300" t="s">
        <v>812</v>
      </c>
      <c r="M417" s="1"/>
      <c r="N417" s="27"/>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210">
        <v>17</v>
      </c>
      <c r="BA417" s="94">
        <v>120</v>
      </c>
      <c r="BB417" s="232">
        <f>G417*BA417</f>
        <v>2280</v>
      </c>
      <c r="BC417" s="232">
        <f t="shared" si="202"/>
        <v>1493.4</v>
      </c>
      <c r="BE417" s="129"/>
      <c r="BF417" s="6">
        <f>BE417*AZ417</f>
        <v>0</v>
      </c>
      <c r="BG417" s="129"/>
      <c r="BH417" s="6">
        <f>BG417*AZ417</f>
        <v>0</v>
      </c>
      <c r="BI417" s="121">
        <v>27</v>
      </c>
      <c r="BJ417" s="6">
        <f>BI417*AZ417</f>
        <v>459</v>
      </c>
      <c r="BK417" s="129"/>
      <c r="BM417" s="121"/>
      <c r="BN417" s="6">
        <f>BM417*AZ417</f>
        <v>0</v>
      </c>
      <c r="BO417" s="129"/>
      <c r="BP417" s="6">
        <f>BO417*AZ417</f>
        <v>0</v>
      </c>
      <c r="BQ417" s="129"/>
      <c r="BR417" s="6">
        <f>BQ417*AZ417</f>
        <v>0</v>
      </c>
      <c r="BS417" s="8">
        <v>22</v>
      </c>
      <c r="BT417" s="8">
        <v>22</v>
      </c>
      <c r="BU417" s="415">
        <f>BT417/12</f>
        <v>1.8333333333333333</v>
      </c>
      <c r="BV417" s="421">
        <f>IF(OR(BT417=0),0,((G417-I417)/BU417))</f>
        <v>10.363636363636363</v>
      </c>
      <c r="BW417" s="420">
        <f t="shared" si="235"/>
        <v>25.090909090909093</v>
      </c>
      <c r="BX417" s="420"/>
      <c r="BY417" s="21" t="str">
        <f>A417</f>
        <v>DW70625SJR</v>
      </c>
    </row>
    <row r="418" spans="1:77" ht="15.75" customHeight="1" x14ac:dyDescent="0.2">
      <c r="A418" s="198" t="s">
        <v>98</v>
      </c>
      <c r="B418" s="45" t="s">
        <v>31</v>
      </c>
      <c r="C418" s="27" t="s">
        <v>111</v>
      </c>
      <c r="D418" s="27">
        <v>16</v>
      </c>
      <c r="E418" s="28"/>
      <c r="F418" s="589" t="s">
        <v>1125</v>
      </c>
      <c r="G418" s="27">
        <v>5</v>
      </c>
      <c r="H418" s="648"/>
      <c r="I418" s="449"/>
      <c r="J418" s="452"/>
      <c r="K418" s="473" t="str">
        <f>A418</f>
        <v>DW70625HJL</v>
      </c>
      <c r="L418" s="303" t="s">
        <v>810</v>
      </c>
      <c r="M418" s="183"/>
      <c r="N418" s="49"/>
      <c r="O418" s="183"/>
      <c r="P418" s="27"/>
      <c r="Q418" s="27"/>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75">
        <v>17</v>
      </c>
      <c r="BA418" s="84">
        <v>131</v>
      </c>
      <c r="BB418" s="232">
        <f>G418*BA418</f>
        <v>655</v>
      </c>
      <c r="BC418" s="232">
        <f t="shared" si="202"/>
        <v>429.02500000000003</v>
      </c>
      <c r="BE418" s="218"/>
      <c r="BF418" s="6">
        <f>BE418*AZ418</f>
        <v>0</v>
      </c>
      <c r="BG418" s="218"/>
      <c r="BH418" s="6">
        <f>BG418*AZ418</f>
        <v>0</v>
      </c>
      <c r="BI418" s="122"/>
      <c r="BJ418" s="6">
        <f>BI418*AZ418</f>
        <v>0</v>
      </c>
      <c r="BK418" s="218"/>
      <c r="BM418" s="122"/>
      <c r="BN418" s="6">
        <f>BM418*AZ418</f>
        <v>0</v>
      </c>
      <c r="BO418" s="218"/>
      <c r="BP418" s="6">
        <f>BO418*AZ418</f>
        <v>0</v>
      </c>
      <c r="BQ418" s="218"/>
      <c r="BR418" s="6">
        <f>BQ418*AZ418</f>
        <v>0</v>
      </c>
      <c r="BS418" s="8">
        <v>19</v>
      </c>
      <c r="BT418" s="8">
        <v>20</v>
      </c>
      <c r="BU418" s="415">
        <f>BT418/12</f>
        <v>1.6666666666666667</v>
      </c>
      <c r="BV418" s="421">
        <f>IF(OR(BT418=0),0,((G418-I418)/BU418))</f>
        <v>3</v>
      </c>
      <c r="BW418" s="420">
        <f t="shared" si="235"/>
        <v>3</v>
      </c>
      <c r="BX418" s="420"/>
      <c r="BY418" s="21" t="str">
        <f>A418</f>
        <v>DW70625HJL</v>
      </c>
    </row>
    <row r="419" spans="1:77" s="7" customFormat="1" ht="15.75" customHeight="1" thickBot="1" x14ac:dyDescent="0.25">
      <c r="A419" s="31" t="s">
        <v>99</v>
      </c>
      <c r="B419" s="45" t="s">
        <v>31</v>
      </c>
      <c r="C419" s="17" t="s">
        <v>112</v>
      </c>
      <c r="D419" s="17">
        <v>16</v>
      </c>
      <c r="E419" s="18" t="s">
        <v>23</v>
      </c>
      <c r="F419" s="589" t="s">
        <v>1125</v>
      </c>
      <c r="G419" s="17">
        <v>6</v>
      </c>
      <c r="H419" s="648"/>
      <c r="I419" s="536"/>
      <c r="J419" s="452"/>
      <c r="K419" s="474" t="str">
        <f>A419</f>
        <v>DW70625SJL</v>
      </c>
      <c r="L419" s="301" t="s">
        <v>811</v>
      </c>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75">
        <v>17</v>
      </c>
      <c r="BA419" s="84">
        <v>120</v>
      </c>
      <c r="BB419" s="232">
        <f>G419*BA419</f>
        <v>720</v>
      </c>
      <c r="BC419" s="232">
        <f t="shared" si="202"/>
        <v>471.6</v>
      </c>
      <c r="BE419" s="129"/>
      <c r="BF419" s="6">
        <f>BE419*AZ419</f>
        <v>0</v>
      </c>
      <c r="BG419" s="129"/>
      <c r="BH419" s="6">
        <f>BG419*AZ419</f>
        <v>0</v>
      </c>
      <c r="BI419" s="121"/>
      <c r="BJ419" s="6">
        <f>BI419*AZ419</f>
        <v>0</v>
      </c>
      <c r="BK419" s="129"/>
      <c r="BL419" s="6"/>
      <c r="BM419" s="121"/>
      <c r="BN419" s="6">
        <f>BM419*AZ419</f>
        <v>0</v>
      </c>
      <c r="BO419" s="129"/>
      <c r="BP419" s="6">
        <f>BO419*AZ419</f>
        <v>0</v>
      </c>
      <c r="BQ419" s="129"/>
      <c r="BR419" s="6">
        <f>BQ419*AZ419</f>
        <v>0</v>
      </c>
      <c r="BS419" s="8">
        <v>17</v>
      </c>
      <c r="BT419" s="8">
        <v>18</v>
      </c>
      <c r="BU419" s="415">
        <f>BT419/12</f>
        <v>1.5</v>
      </c>
      <c r="BV419" s="421">
        <f>IF(OR(BT419=0),0,((G419-I419)/BU419))</f>
        <v>4</v>
      </c>
      <c r="BW419" s="420">
        <f t="shared" si="235"/>
        <v>4</v>
      </c>
      <c r="BX419" s="420"/>
      <c r="BY419" s="21" t="str">
        <f>A419</f>
        <v>DW70625SJL</v>
      </c>
    </row>
    <row r="420" spans="1:77" ht="26.25" customHeight="1" x14ac:dyDescent="0.2">
      <c r="A420" s="37"/>
      <c r="B420" s="9"/>
      <c r="C420" s="9"/>
      <c r="D420" s="9"/>
      <c r="E420" s="10"/>
      <c r="F420" s="398"/>
      <c r="G420" s="9"/>
      <c r="H420" s="277"/>
      <c r="I420" s="398"/>
      <c r="J420" s="398"/>
      <c r="K420" s="148"/>
      <c r="N420" s="9"/>
      <c r="O420" s="9"/>
      <c r="P420" s="9"/>
      <c r="Q420" s="9"/>
      <c r="R420" s="9"/>
      <c r="S420" s="9"/>
      <c r="T420" s="9"/>
      <c r="U420" s="9"/>
      <c r="V420" s="9"/>
      <c r="W420" s="9"/>
      <c r="X420" s="9"/>
      <c r="Y420" s="9"/>
      <c r="Z420" s="9"/>
      <c r="AB420" s="9"/>
      <c r="AC420" s="9"/>
      <c r="AD420" s="9"/>
      <c r="AK420" s="9"/>
      <c r="AL420" s="9"/>
      <c r="AM420" s="9"/>
      <c r="AN420" s="9"/>
      <c r="AO420" s="9"/>
      <c r="AQ420" s="9"/>
      <c r="AR420" s="9"/>
      <c r="AS420" s="9"/>
      <c r="AZ420" s="9"/>
      <c r="BB420" s="232"/>
      <c r="BC420" s="232"/>
      <c r="BE420" s="195"/>
      <c r="BG420" s="195"/>
      <c r="BI420" s="81"/>
      <c r="BK420" s="195"/>
      <c r="BM420" s="81"/>
      <c r="BO420" s="195"/>
      <c r="BQ420" s="195"/>
      <c r="BV420" s="421"/>
      <c r="BW420" s="420">
        <f t="shared" si="235"/>
        <v>0</v>
      </c>
      <c r="BX420" s="420"/>
      <c r="BY420" s="37"/>
    </row>
    <row r="421" spans="1:77" s="7" customFormat="1" ht="16.5" thickBot="1" x14ac:dyDescent="0.25">
      <c r="A421" s="15" t="s">
        <v>472</v>
      </c>
      <c r="B421" s="3"/>
      <c r="C421" s="3"/>
      <c r="D421" s="3"/>
      <c r="E421" s="16"/>
      <c r="F421" s="402"/>
      <c r="G421" s="3"/>
      <c r="H421" s="666"/>
      <c r="I421" s="402"/>
      <c r="J421" s="402"/>
      <c r="K421" s="3"/>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0"/>
      <c r="BA421" s="74"/>
      <c r="BB421" s="232"/>
      <c r="BC421" s="232"/>
      <c r="BE421" s="190"/>
      <c r="BF421" s="6"/>
      <c r="BG421" s="190"/>
      <c r="BH421" s="6"/>
      <c r="BI421" s="9"/>
      <c r="BJ421" s="6"/>
      <c r="BK421" s="190"/>
      <c r="BL421" s="6"/>
      <c r="BM421" s="9"/>
      <c r="BN421" s="6"/>
      <c r="BO421" s="190"/>
      <c r="BP421" s="6"/>
      <c r="BQ421" s="190"/>
      <c r="BR421" s="6"/>
      <c r="BS421" s="8"/>
      <c r="BT421" s="8"/>
      <c r="BU421" s="415"/>
      <c r="BV421" s="421"/>
      <c r="BW421" s="420">
        <f t="shared" si="235"/>
        <v>0</v>
      </c>
      <c r="BX421" s="420"/>
      <c r="BY421" s="15" t="s">
        <v>472</v>
      </c>
    </row>
    <row r="422" spans="1:77" ht="15.75" customHeight="1" x14ac:dyDescent="0.2">
      <c r="A422" s="145" t="s">
        <v>456</v>
      </c>
      <c r="B422" s="45" t="s">
        <v>31</v>
      </c>
      <c r="C422" s="24" t="s">
        <v>461</v>
      </c>
      <c r="D422" s="24">
        <v>16</v>
      </c>
      <c r="E422" s="25"/>
      <c r="F422" s="588"/>
      <c r="G422" s="24">
        <v>94</v>
      </c>
      <c r="H422" s="663"/>
      <c r="I422" s="535"/>
      <c r="J422" s="452"/>
      <c r="K422" s="475" t="str">
        <f>A422</f>
        <v>DW30675H</v>
      </c>
      <c r="L422" s="302" t="s">
        <v>819</v>
      </c>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07">
        <v>7</v>
      </c>
      <c r="BA422" s="83">
        <v>66</v>
      </c>
      <c r="BB422" s="232">
        <f>G422*BA422</f>
        <v>6204</v>
      </c>
      <c r="BC422" s="232">
        <f t="shared" si="202"/>
        <v>4063.6200000000003</v>
      </c>
      <c r="BE422" s="128"/>
      <c r="BF422" s="6">
        <f>BE422*AZ422</f>
        <v>0</v>
      </c>
      <c r="BG422" s="128"/>
      <c r="BH422" s="6">
        <f>BG422*AZ422</f>
        <v>0</v>
      </c>
      <c r="BI422" s="120"/>
      <c r="BJ422" s="6">
        <f>BI422*AZ422</f>
        <v>0</v>
      </c>
      <c r="BK422" s="128"/>
      <c r="BM422" s="120"/>
      <c r="BN422" s="6">
        <f>BM422*AZ422</f>
        <v>0</v>
      </c>
      <c r="BO422" s="128"/>
      <c r="BP422" s="6">
        <f>BO422*AZ422</f>
        <v>0</v>
      </c>
      <c r="BQ422" s="128"/>
      <c r="BR422" s="6">
        <f>BQ422*AZ422</f>
        <v>0</v>
      </c>
      <c r="BS422" s="8">
        <v>47</v>
      </c>
      <c r="BT422" s="8">
        <v>45</v>
      </c>
      <c r="BU422" s="415">
        <f>BT422/12</f>
        <v>3.75</v>
      </c>
      <c r="BV422" s="421">
        <f>IF(OR(BT422=0),0,((G422-I422)/BU422))</f>
        <v>25.066666666666666</v>
      </c>
      <c r="BW422" s="420">
        <f t="shared" si="235"/>
        <v>25.066666666666666</v>
      </c>
      <c r="BX422" s="420"/>
      <c r="BY422" s="21" t="str">
        <f>A422</f>
        <v>DW30675H</v>
      </c>
    </row>
    <row r="423" spans="1:77" ht="15.75" customHeight="1" x14ac:dyDescent="0.2">
      <c r="A423" s="146" t="s">
        <v>457</v>
      </c>
      <c r="B423" s="45" t="s">
        <v>31</v>
      </c>
      <c r="C423" s="1" t="s">
        <v>462</v>
      </c>
      <c r="D423" s="1">
        <v>16</v>
      </c>
      <c r="E423" s="2"/>
      <c r="F423" s="589"/>
      <c r="G423" s="1">
        <v>18</v>
      </c>
      <c r="H423" s="664"/>
      <c r="I423" s="449"/>
      <c r="J423" s="452"/>
      <c r="K423" s="476" t="str">
        <f>A423</f>
        <v>DW40675H</v>
      </c>
      <c r="L423" s="300" t="s">
        <v>805</v>
      </c>
      <c r="M423" s="1"/>
      <c r="N423" s="49"/>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75">
        <v>10</v>
      </c>
      <c r="BA423" s="84">
        <v>78</v>
      </c>
      <c r="BB423" s="232">
        <f>G423*BA423</f>
        <v>1404</v>
      </c>
      <c r="BC423" s="232">
        <f t="shared" si="202"/>
        <v>919.62</v>
      </c>
      <c r="BE423" s="129"/>
      <c r="BF423" s="6">
        <f>BE423*AZ423</f>
        <v>0</v>
      </c>
      <c r="BG423" s="129"/>
      <c r="BH423" s="6">
        <f>BG423*AZ423</f>
        <v>0</v>
      </c>
      <c r="BI423" s="121"/>
      <c r="BJ423" s="6">
        <f>BI423*AZ423</f>
        <v>0</v>
      </c>
      <c r="BK423" s="129"/>
      <c r="BM423" s="121"/>
      <c r="BN423" s="6">
        <f>BM423*AZ423</f>
        <v>0</v>
      </c>
      <c r="BO423" s="129"/>
      <c r="BP423" s="6">
        <f>BO423*AZ423</f>
        <v>0</v>
      </c>
      <c r="BQ423" s="129"/>
      <c r="BR423" s="6">
        <f>BQ423*AZ423</f>
        <v>0</v>
      </c>
      <c r="BS423" s="8">
        <v>7</v>
      </c>
      <c r="BT423" s="8">
        <v>7</v>
      </c>
      <c r="BU423" s="415">
        <f>BT423/12</f>
        <v>0.58333333333333337</v>
      </c>
      <c r="BV423" s="421">
        <f>IF(OR(BT423=0),0,((G423-I423)/BU423))</f>
        <v>30.857142857142854</v>
      </c>
      <c r="BW423" s="420">
        <f t="shared" si="235"/>
        <v>30.857142857142854</v>
      </c>
      <c r="BX423" s="420"/>
      <c r="BY423" s="21" t="str">
        <f>A423</f>
        <v>DW40675H</v>
      </c>
    </row>
    <row r="424" spans="1:77" ht="15.75" customHeight="1" thickBot="1" x14ac:dyDescent="0.25">
      <c r="A424" s="147" t="s">
        <v>458</v>
      </c>
      <c r="B424" s="45" t="s">
        <v>31</v>
      </c>
      <c r="C424" s="17" t="s">
        <v>463</v>
      </c>
      <c r="D424" s="17">
        <v>16</v>
      </c>
      <c r="E424" s="18"/>
      <c r="F424" s="591"/>
      <c r="G424" s="17">
        <v>13</v>
      </c>
      <c r="H424" s="665"/>
      <c r="I424" s="536"/>
      <c r="J424" s="452"/>
      <c r="K424" s="477" t="str">
        <f>A424</f>
        <v>DW60675H</v>
      </c>
      <c r="L424" s="301" t="s">
        <v>805</v>
      </c>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77">
        <v>15</v>
      </c>
      <c r="BA424" s="85">
        <v>141</v>
      </c>
      <c r="BB424" s="232">
        <f>G424*BA424</f>
        <v>1833</v>
      </c>
      <c r="BC424" s="232">
        <f t="shared" si="202"/>
        <v>1200.615</v>
      </c>
      <c r="BE424" s="130"/>
      <c r="BF424" s="6">
        <f>BE424*AZ424</f>
        <v>0</v>
      </c>
      <c r="BG424" s="130"/>
      <c r="BH424" s="6">
        <f>BG424*AZ424</f>
        <v>0</v>
      </c>
      <c r="BI424" s="124"/>
      <c r="BJ424" s="6">
        <f>BI424*AZ424</f>
        <v>0</v>
      </c>
      <c r="BK424" s="130"/>
      <c r="BM424" s="124"/>
      <c r="BN424" s="6">
        <f>BM424*AZ424</f>
        <v>0</v>
      </c>
      <c r="BO424" s="130"/>
      <c r="BP424" s="6">
        <f>BO424*AZ424</f>
        <v>0</v>
      </c>
      <c r="BQ424" s="130"/>
      <c r="BR424" s="6">
        <f>BQ424*AZ424</f>
        <v>0</v>
      </c>
      <c r="BS424" s="8">
        <v>5</v>
      </c>
      <c r="BT424" s="8">
        <v>5</v>
      </c>
      <c r="BU424" s="415">
        <f>BT424/12</f>
        <v>0.41666666666666669</v>
      </c>
      <c r="BV424" s="421">
        <f>IF(OR(BT424=0),0,((G424-I424)/BU424))</f>
        <v>31.2</v>
      </c>
      <c r="BW424" s="420">
        <f t="shared" si="235"/>
        <v>31.2</v>
      </c>
      <c r="BX424" s="420"/>
      <c r="BY424" s="21" t="str">
        <f>A424</f>
        <v>DW60675H</v>
      </c>
    </row>
    <row r="425" spans="1:77" ht="16.5" thickBot="1" x14ac:dyDescent="0.25">
      <c r="A425" s="15" t="s">
        <v>473</v>
      </c>
      <c r="C425" s="3"/>
      <c r="D425" s="3"/>
      <c r="E425" s="16"/>
      <c r="F425" s="402"/>
      <c r="G425" s="3"/>
      <c r="H425" s="666"/>
      <c r="I425" s="402"/>
      <c r="J425" s="402"/>
      <c r="K425" s="3"/>
      <c r="N425" s="137"/>
      <c r="O425" s="9"/>
      <c r="P425" s="9"/>
      <c r="Q425" s="9"/>
      <c r="R425" s="9"/>
      <c r="S425" s="9"/>
      <c r="T425" s="9"/>
      <c r="U425" s="9"/>
      <c r="V425" s="9"/>
      <c r="W425" s="9"/>
      <c r="X425" s="9"/>
      <c r="Y425" s="9"/>
      <c r="Z425" s="9"/>
      <c r="AB425" s="9"/>
      <c r="AC425" s="9"/>
      <c r="AD425" s="9"/>
      <c r="AK425" s="9"/>
      <c r="AL425" s="9"/>
      <c r="AM425" s="9"/>
      <c r="AN425" s="9"/>
      <c r="AO425" s="9"/>
      <c r="AQ425" s="9"/>
      <c r="AR425" s="9"/>
      <c r="AS425" s="9"/>
      <c r="AZ425" s="9"/>
      <c r="BB425" s="232"/>
      <c r="BC425" s="232"/>
      <c r="BE425" s="221"/>
      <c r="BG425" s="221"/>
      <c r="BI425" s="127"/>
      <c r="BK425" s="221"/>
      <c r="BM425" s="127"/>
      <c r="BO425" s="221"/>
      <c r="BQ425" s="221"/>
      <c r="BV425" s="421"/>
      <c r="BW425" s="420">
        <f t="shared" si="235"/>
        <v>0</v>
      </c>
      <c r="BX425" s="420"/>
      <c r="BY425" s="15"/>
    </row>
    <row r="426" spans="1:77" ht="16.5" customHeight="1" thickBot="1" x14ac:dyDescent="0.25">
      <c r="A426" s="145" t="s">
        <v>450</v>
      </c>
      <c r="B426" s="45" t="s">
        <v>31</v>
      </c>
      <c r="C426" s="24" t="s">
        <v>464</v>
      </c>
      <c r="D426" s="24">
        <v>16</v>
      </c>
      <c r="E426" s="25"/>
      <c r="F426" s="588" t="s">
        <v>1124</v>
      </c>
      <c r="G426" s="24">
        <v>40</v>
      </c>
      <c r="H426" s="663"/>
      <c r="I426" s="535"/>
      <c r="J426" s="452"/>
      <c r="K426" s="478" t="str">
        <f>A426</f>
        <v>DW68675HJR</v>
      </c>
      <c r="L426" s="299" t="s">
        <v>817</v>
      </c>
      <c r="M426" s="1"/>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07">
        <v>18</v>
      </c>
      <c r="BA426" s="83">
        <v>131</v>
      </c>
      <c r="BB426" s="232">
        <f>G426*BA426</f>
        <v>5240</v>
      </c>
      <c r="BC426" s="232">
        <f t="shared" si="202"/>
        <v>3432.2000000000003</v>
      </c>
      <c r="BE426" s="128"/>
      <c r="BF426" s="6">
        <f>BE426*AZ426</f>
        <v>0</v>
      </c>
      <c r="BG426" s="128"/>
      <c r="BH426" s="6">
        <f>BG426*AZ426</f>
        <v>0</v>
      </c>
      <c r="BI426" s="120"/>
      <c r="BJ426" s="6">
        <f>BI426*AZ426</f>
        <v>0</v>
      </c>
      <c r="BK426" s="128"/>
      <c r="BM426" s="120"/>
      <c r="BN426" s="6">
        <f>BM426*AZ426</f>
        <v>0</v>
      </c>
      <c r="BO426" s="128"/>
      <c r="BP426" s="6">
        <f>BO426*AZ426</f>
        <v>0</v>
      </c>
      <c r="BQ426" s="128"/>
      <c r="BR426" s="6">
        <f>BQ426*AZ426</f>
        <v>0</v>
      </c>
      <c r="BS426" s="8">
        <v>18</v>
      </c>
      <c r="BT426" s="8">
        <v>18</v>
      </c>
      <c r="BU426" s="415">
        <f>BT426/12</f>
        <v>1.5</v>
      </c>
      <c r="BV426" s="421">
        <f>IF(OR(BT426=0),0,((G426-I426)/BU426))</f>
        <v>26.666666666666668</v>
      </c>
      <c r="BW426" s="420">
        <f t="shared" si="235"/>
        <v>26.666666666666668</v>
      </c>
      <c r="BX426" s="420"/>
      <c r="BY426" s="21" t="str">
        <f>A426</f>
        <v>DW68675HJR</v>
      </c>
    </row>
    <row r="427" spans="1:77" ht="16.5" customHeight="1" thickBot="1" x14ac:dyDescent="0.25">
      <c r="A427" s="146" t="s">
        <v>453</v>
      </c>
      <c r="B427" s="45" t="s">
        <v>31</v>
      </c>
      <c r="C427" s="1" t="s">
        <v>467</v>
      </c>
      <c r="D427" s="1">
        <v>16</v>
      </c>
      <c r="E427" s="2" t="s">
        <v>23</v>
      </c>
      <c r="F427" s="588" t="s">
        <v>1124</v>
      </c>
      <c r="G427" s="1">
        <v>56</v>
      </c>
      <c r="H427" s="664"/>
      <c r="I427" s="449"/>
      <c r="J427" s="452"/>
      <c r="K427" s="479" t="str">
        <f>A427</f>
        <v>DW68675SJR</v>
      </c>
      <c r="L427" s="300" t="s">
        <v>814</v>
      </c>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75">
        <v>18</v>
      </c>
      <c r="BA427" s="84">
        <v>123</v>
      </c>
      <c r="BB427" s="232">
        <f>G427*BA427</f>
        <v>6888</v>
      </c>
      <c r="BC427" s="232">
        <f t="shared" si="202"/>
        <v>4511.6400000000003</v>
      </c>
      <c r="BE427" s="129"/>
      <c r="BF427" s="6">
        <f>BE427*AZ427</f>
        <v>0</v>
      </c>
      <c r="BG427" s="129"/>
      <c r="BH427" s="6">
        <f>BG427*AZ427</f>
        <v>0</v>
      </c>
      <c r="BI427" s="121"/>
      <c r="BJ427" s="6">
        <f>BI427*AZ427</f>
        <v>0</v>
      </c>
      <c r="BK427" s="129"/>
      <c r="BM427" s="121"/>
      <c r="BN427" s="6">
        <f>BM427*AZ427</f>
        <v>0</v>
      </c>
      <c r="BO427" s="129"/>
      <c r="BP427" s="6">
        <f>BO427*AZ427</f>
        <v>0</v>
      </c>
      <c r="BQ427" s="129"/>
      <c r="BR427" s="6">
        <f>BQ427*AZ427</f>
        <v>0</v>
      </c>
      <c r="BS427" s="8">
        <v>18</v>
      </c>
      <c r="BT427" s="8">
        <v>18</v>
      </c>
      <c r="BU427" s="415">
        <f>BT427/12</f>
        <v>1.5</v>
      </c>
      <c r="BV427" s="421">
        <f>IF(OR(BT427=0),0,((G427-I427)/BU427))</f>
        <v>37.333333333333336</v>
      </c>
      <c r="BW427" s="420">
        <f t="shared" si="235"/>
        <v>37.333333333333336</v>
      </c>
      <c r="BX427" s="420"/>
      <c r="BY427" s="21" t="str">
        <f>A427</f>
        <v>DW68675SJR</v>
      </c>
    </row>
    <row r="428" spans="1:77" ht="16.5" customHeight="1" thickBot="1" x14ac:dyDescent="0.25">
      <c r="A428" s="146" t="s">
        <v>451</v>
      </c>
      <c r="B428" s="45" t="s">
        <v>31</v>
      </c>
      <c r="C428" s="1" t="s">
        <v>465</v>
      </c>
      <c r="D428" s="1">
        <v>16</v>
      </c>
      <c r="E428" s="2"/>
      <c r="F428" s="588" t="s">
        <v>1124</v>
      </c>
      <c r="G428" s="1">
        <v>76</v>
      </c>
      <c r="H428" s="664"/>
      <c r="I428" s="449"/>
      <c r="J428" s="452"/>
      <c r="K428" s="479" t="str">
        <f>A428</f>
        <v>DW68675HJL</v>
      </c>
      <c r="L428" s="300" t="s">
        <v>815</v>
      </c>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75">
        <v>18</v>
      </c>
      <c r="BA428" s="84">
        <v>131</v>
      </c>
      <c r="BB428" s="232">
        <f>G428*BA428</f>
        <v>9956</v>
      </c>
      <c r="BC428" s="232">
        <f t="shared" si="202"/>
        <v>6521.18</v>
      </c>
      <c r="BE428" s="129"/>
      <c r="BF428" s="6">
        <f>BE428*AZ428</f>
        <v>0</v>
      </c>
      <c r="BG428" s="129"/>
      <c r="BH428" s="6">
        <f>BG428*AZ428</f>
        <v>0</v>
      </c>
      <c r="BI428" s="121"/>
      <c r="BJ428" s="6">
        <f>BI428*AZ428</f>
        <v>0</v>
      </c>
      <c r="BK428" s="129"/>
      <c r="BM428" s="121"/>
      <c r="BN428" s="6">
        <f>BM428*AZ428</f>
        <v>0</v>
      </c>
      <c r="BO428" s="129"/>
      <c r="BP428" s="6">
        <f>BO428*AZ428</f>
        <v>0</v>
      </c>
      <c r="BQ428" s="698"/>
      <c r="BR428" s="6">
        <f>BQ428*AZ428</f>
        <v>0</v>
      </c>
      <c r="BS428" s="8">
        <v>13</v>
      </c>
      <c r="BT428" s="8">
        <v>12</v>
      </c>
      <c r="BU428" s="415">
        <f>BT428/12</f>
        <v>1</v>
      </c>
      <c r="BV428" s="421">
        <f>IF(OR(BT428=0),0,((G428-I428)/BU428))</f>
        <v>76</v>
      </c>
      <c r="BW428" s="420">
        <f t="shared" si="235"/>
        <v>76</v>
      </c>
      <c r="BX428" s="420"/>
      <c r="BY428" s="21" t="str">
        <f>A428</f>
        <v>DW68675HJL</v>
      </c>
    </row>
    <row r="429" spans="1:77" ht="16.5" customHeight="1" x14ac:dyDescent="0.2">
      <c r="A429" s="146" t="s">
        <v>452</v>
      </c>
      <c r="B429" s="45" t="s">
        <v>31</v>
      </c>
      <c r="C429" s="1" t="s">
        <v>466</v>
      </c>
      <c r="D429" s="1">
        <v>16</v>
      </c>
      <c r="E429" s="2" t="s">
        <v>23</v>
      </c>
      <c r="F429" s="588" t="s">
        <v>1124</v>
      </c>
      <c r="G429" s="1">
        <v>83</v>
      </c>
      <c r="H429" s="664"/>
      <c r="I429" s="449"/>
      <c r="J429" s="452"/>
      <c r="K429" s="479" t="str">
        <f>A429</f>
        <v>DW68675SJL</v>
      </c>
      <c r="L429" s="300" t="s">
        <v>816</v>
      </c>
      <c r="M429" s="1" t="s">
        <v>1514</v>
      </c>
      <c r="N429" s="9"/>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75">
        <v>18</v>
      </c>
      <c r="BA429" s="84">
        <v>123</v>
      </c>
      <c r="BB429" s="232">
        <f>G429*BA429</f>
        <v>10209</v>
      </c>
      <c r="BC429" s="232">
        <f t="shared" si="202"/>
        <v>6686.8950000000004</v>
      </c>
      <c r="BE429" s="129"/>
      <c r="BF429" s="6">
        <f>BE429*AZ429</f>
        <v>0</v>
      </c>
      <c r="BG429" s="129"/>
      <c r="BH429" s="6">
        <f>BG429*AZ429</f>
        <v>0</v>
      </c>
      <c r="BI429" s="121"/>
      <c r="BJ429" s="6">
        <f>BI429*AZ429</f>
        <v>0</v>
      </c>
      <c r="BK429" s="129"/>
      <c r="BM429" s="121"/>
      <c r="BN429" s="6">
        <f>BM429*AZ429</f>
        <v>0</v>
      </c>
      <c r="BO429" s="129"/>
      <c r="BP429" s="6">
        <f>BO429*AZ429</f>
        <v>0</v>
      </c>
      <c r="BQ429" s="698"/>
      <c r="BR429" s="6">
        <f>BQ429*AZ429</f>
        <v>0</v>
      </c>
      <c r="BS429" s="8">
        <v>13</v>
      </c>
      <c r="BT429" s="8">
        <v>12</v>
      </c>
      <c r="BU429" s="415">
        <f>BT429/12</f>
        <v>1</v>
      </c>
      <c r="BV429" s="421">
        <f>IF(OR(BT429=0),0,((G429-I429)/BU429))</f>
        <v>83</v>
      </c>
      <c r="BW429" s="420">
        <f t="shared" si="235"/>
        <v>83</v>
      </c>
      <c r="BX429" s="420"/>
      <c r="BY429" s="21" t="str">
        <f>A429</f>
        <v>DW68675SJL</v>
      </c>
    </row>
    <row r="430" spans="1:77" ht="26.25" customHeight="1" x14ac:dyDescent="0.2">
      <c r="A430" s="63"/>
      <c r="B430" s="6"/>
      <c r="C430" s="9"/>
      <c r="D430" s="9"/>
      <c r="E430" s="10"/>
      <c r="F430" s="398"/>
      <c r="G430" s="9"/>
      <c r="H430" s="277"/>
      <c r="I430" s="398"/>
      <c r="J430" s="398"/>
      <c r="K430" s="9"/>
      <c r="N430" s="52"/>
      <c r="O430" s="9"/>
      <c r="P430" s="9"/>
      <c r="Q430" s="9"/>
      <c r="R430" s="9"/>
      <c r="S430" s="9"/>
      <c r="T430" s="9"/>
      <c r="U430" s="9"/>
      <c r="V430" s="9"/>
      <c r="W430" s="9"/>
      <c r="X430" s="9"/>
      <c r="Y430" s="9"/>
      <c r="Z430" s="9"/>
      <c r="AB430" s="9"/>
      <c r="AC430" s="9"/>
      <c r="AD430" s="9"/>
      <c r="AK430" s="9"/>
      <c r="AL430" s="9"/>
      <c r="AM430" s="9"/>
      <c r="AN430" s="9"/>
      <c r="AO430" s="9"/>
      <c r="AQ430" s="9"/>
      <c r="AR430" s="9"/>
      <c r="AS430" s="9"/>
      <c r="AZ430" s="9"/>
      <c r="BA430" s="91"/>
      <c r="BB430" s="232"/>
      <c r="BC430" s="232"/>
      <c r="BE430" s="219"/>
      <c r="BG430" s="219"/>
      <c r="BI430" s="127"/>
      <c r="BK430" s="219"/>
      <c r="BM430" s="127"/>
      <c r="BO430" s="219"/>
      <c r="BQ430" s="219"/>
      <c r="BV430" s="421"/>
      <c r="BW430" s="420">
        <f t="shared" si="235"/>
        <v>0</v>
      </c>
      <c r="BX430" s="420"/>
      <c r="BY430" s="63"/>
    </row>
    <row r="431" spans="1:77" s="7" customFormat="1" ht="15.75" customHeight="1" x14ac:dyDescent="0.2">
      <c r="A431" s="146" t="s">
        <v>459</v>
      </c>
      <c r="B431" s="45" t="s">
        <v>31</v>
      </c>
      <c r="C431" s="1" t="s">
        <v>468</v>
      </c>
      <c r="D431" s="1">
        <v>16</v>
      </c>
      <c r="E431" s="2"/>
      <c r="F431" s="589" t="s">
        <v>1125</v>
      </c>
      <c r="G431" s="1">
        <v>0</v>
      </c>
      <c r="H431" s="664"/>
      <c r="I431" s="449"/>
      <c r="J431" s="452"/>
      <c r="K431" s="479" t="str">
        <f>A431</f>
        <v>DW70675HJR</v>
      </c>
      <c r="L431" s="300" t="s">
        <v>821</v>
      </c>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75">
        <v>18</v>
      </c>
      <c r="BA431" s="84">
        <v>139</v>
      </c>
      <c r="BB431" s="232">
        <f>G431*BA431</f>
        <v>0</v>
      </c>
      <c r="BC431" s="232">
        <f t="shared" si="202"/>
        <v>0</v>
      </c>
      <c r="BE431" s="129"/>
      <c r="BF431" s="6">
        <f>BE431*AZ431</f>
        <v>0</v>
      </c>
      <c r="BG431" s="129"/>
      <c r="BH431" s="6">
        <f>BG431*AZ431</f>
        <v>0</v>
      </c>
      <c r="BI431" s="121">
        <v>23</v>
      </c>
      <c r="BJ431" s="6">
        <f>BI431*AZ431</f>
        <v>414</v>
      </c>
      <c r="BK431" s="129"/>
      <c r="BL431" s="6"/>
      <c r="BM431" s="121"/>
      <c r="BN431" s="6">
        <f>BM431*AZ431</f>
        <v>0</v>
      </c>
      <c r="BO431" s="129"/>
      <c r="BP431" s="6">
        <f>BO431*AZ431</f>
        <v>0</v>
      </c>
      <c r="BQ431" s="129"/>
      <c r="BR431" s="6">
        <f>BQ431*AZ431</f>
        <v>0</v>
      </c>
      <c r="BS431" s="8">
        <v>12</v>
      </c>
      <c r="BT431" s="8">
        <v>12</v>
      </c>
      <c r="BU431" s="415">
        <f>BT431/12</f>
        <v>1</v>
      </c>
      <c r="BV431" s="421">
        <f>IF(OR(BT431=0),0,((G431-I431)/BU431))</f>
        <v>0</v>
      </c>
      <c r="BW431" s="420">
        <f t="shared" si="235"/>
        <v>23</v>
      </c>
      <c r="BX431" s="420"/>
      <c r="BY431" s="21" t="str">
        <f>A431</f>
        <v>DW70675HJR</v>
      </c>
    </row>
    <row r="432" spans="1:77" ht="15.75" customHeight="1" x14ac:dyDescent="0.2">
      <c r="A432" s="146" t="s">
        <v>455</v>
      </c>
      <c r="B432" s="45" t="s">
        <v>31</v>
      </c>
      <c r="C432" s="1" t="s">
        <v>471</v>
      </c>
      <c r="D432" s="1">
        <v>16</v>
      </c>
      <c r="E432" s="2" t="s">
        <v>23</v>
      </c>
      <c r="F432" s="589" t="s">
        <v>1125</v>
      </c>
      <c r="G432" s="1">
        <v>9</v>
      </c>
      <c r="H432" s="664"/>
      <c r="I432" s="449"/>
      <c r="J432" s="452"/>
      <c r="K432" s="479" t="str">
        <f>A432</f>
        <v>DW70675SJR</v>
      </c>
      <c r="L432" s="300" t="s">
        <v>821</v>
      </c>
      <c r="M432" s="1"/>
      <c r="N432" s="27"/>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75">
        <v>18</v>
      </c>
      <c r="BA432" s="84">
        <v>124</v>
      </c>
      <c r="BB432" s="232">
        <f>G432*BA432</f>
        <v>1116</v>
      </c>
      <c r="BC432" s="232">
        <f t="shared" si="202"/>
        <v>730.98</v>
      </c>
      <c r="BE432" s="129"/>
      <c r="BF432" s="6">
        <f>BE432*AZ432</f>
        <v>0</v>
      </c>
      <c r="BG432" s="129"/>
      <c r="BH432" s="6">
        <f>BG432*AZ432</f>
        <v>0</v>
      </c>
      <c r="BI432" s="121"/>
      <c r="BJ432" s="6">
        <f>BI432*AZ432</f>
        <v>0</v>
      </c>
      <c r="BK432" s="129"/>
      <c r="BM432" s="121"/>
      <c r="BN432" s="6">
        <f>BM432*AZ432</f>
        <v>0</v>
      </c>
      <c r="BO432" s="129"/>
      <c r="BP432" s="6">
        <f>BO432*AZ432</f>
        <v>0</v>
      </c>
      <c r="BQ432" s="129"/>
      <c r="BR432" s="6">
        <f>BQ432*AZ432</f>
        <v>0</v>
      </c>
      <c r="BS432" s="8">
        <v>10</v>
      </c>
      <c r="BT432" s="8">
        <v>10</v>
      </c>
      <c r="BU432" s="415">
        <f>BT432/12</f>
        <v>0.83333333333333337</v>
      </c>
      <c r="BV432" s="421">
        <f>IF(OR(BT432=0),0,((G432-I432)/BU432))</f>
        <v>10.799999999999999</v>
      </c>
      <c r="BW432" s="420">
        <f t="shared" si="235"/>
        <v>10.799999999999999</v>
      </c>
      <c r="BX432" s="420"/>
      <c r="BY432" s="21" t="str">
        <f>A432</f>
        <v>DW70675SJR</v>
      </c>
    </row>
    <row r="433" spans="1:77" ht="15.75" customHeight="1" x14ac:dyDescent="0.2">
      <c r="A433" s="175" t="s">
        <v>460</v>
      </c>
      <c r="B433" s="45" t="s">
        <v>31</v>
      </c>
      <c r="C433" s="27" t="s">
        <v>469</v>
      </c>
      <c r="D433" s="27">
        <v>16</v>
      </c>
      <c r="E433" s="28"/>
      <c r="F433" s="589" t="s">
        <v>1125</v>
      </c>
      <c r="G433" s="27">
        <v>4</v>
      </c>
      <c r="H433" s="667"/>
      <c r="I433" s="449"/>
      <c r="J433" s="452"/>
      <c r="K433" s="480" t="str">
        <f>A433</f>
        <v>DW70675HJL</v>
      </c>
      <c r="L433" s="303" t="s">
        <v>820</v>
      </c>
      <c r="M433" s="27"/>
      <c r="N433" s="49"/>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08">
        <v>18</v>
      </c>
      <c r="BA433" s="135">
        <v>139</v>
      </c>
      <c r="BB433" s="232">
        <f>G433*BA433</f>
        <v>556</v>
      </c>
      <c r="BC433" s="232">
        <f t="shared" si="202"/>
        <v>364.18</v>
      </c>
      <c r="BE433" s="218"/>
      <c r="BF433" s="6">
        <f>BE433*AZ433</f>
        <v>0</v>
      </c>
      <c r="BG433" s="218"/>
      <c r="BH433" s="6">
        <f>BG433*AZ433</f>
        <v>0</v>
      </c>
      <c r="BI433" s="122">
        <v>12</v>
      </c>
      <c r="BJ433" s="6">
        <f>BI433*AZ433</f>
        <v>216</v>
      </c>
      <c r="BK433" s="218"/>
      <c r="BM433" s="122"/>
      <c r="BN433" s="6">
        <f>BM433*AZ433</f>
        <v>0</v>
      </c>
      <c r="BO433" s="218"/>
      <c r="BP433" s="6">
        <f>BO433*AZ433</f>
        <v>0</v>
      </c>
      <c r="BQ433" s="218"/>
      <c r="BR433" s="6">
        <f>BQ433*AZ433</f>
        <v>0</v>
      </c>
      <c r="BS433" s="8">
        <v>18</v>
      </c>
      <c r="BT433" s="8">
        <v>17</v>
      </c>
      <c r="BU433" s="415">
        <f>BT433/12</f>
        <v>1.4166666666666667</v>
      </c>
      <c r="BV433" s="421">
        <f>IF(OR(BT433=0),0,((G433-I433)/BU433))</f>
        <v>2.8235294117647056</v>
      </c>
      <c r="BW433" s="420">
        <f t="shared" si="235"/>
        <v>11.294117647058822</v>
      </c>
      <c r="BX433" s="420"/>
      <c r="BY433" s="21" t="str">
        <f>A433</f>
        <v>DW70675HJL</v>
      </c>
    </row>
    <row r="434" spans="1:77" s="7" customFormat="1" ht="15.75" customHeight="1" thickBot="1" x14ac:dyDescent="0.25">
      <c r="A434" s="147" t="s">
        <v>454</v>
      </c>
      <c r="B434" s="45" t="s">
        <v>31</v>
      </c>
      <c r="C434" s="17" t="s">
        <v>470</v>
      </c>
      <c r="D434" s="17">
        <v>16</v>
      </c>
      <c r="E434" s="18" t="s">
        <v>23</v>
      </c>
      <c r="F434" s="589" t="s">
        <v>1125</v>
      </c>
      <c r="G434" s="17">
        <v>14</v>
      </c>
      <c r="H434" s="665"/>
      <c r="I434" s="536"/>
      <c r="J434" s="452"/>
      <c r="K434" s="481" t="str">
        <f>A434</f>
        <v>DW70675SJL</v>
      </c>
      <c r="L434" s="301" t="s">
        <v>818</v>
      </c>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77">
        <v>18</v>
      </c>
      <c r="BA434" s="85">
        <v>124</v>
      </c>
      <c r="BB434" s="232">
        <f>G434*BA434</f>
        <v>1736</v>
      </c>
      <c r="BC434" s="232">
        <f t="shared" si="202"/>
        <v>1137.0800000000002</v>
      </c>
      <c r="BE434" s="129"/>
      <c r="BF434" s="6">
        <f>BE434*AZ434</f>
        <v>0</v>
      </c>
      <c r="BG434" s="129"/>
      <c r="BH434" s="6">
        <f>BG434*AZ434</f>
        <v>0</v>
      </c>
      <c r="BI434" s="121"/>
      <c r="BJ434" s="6">
        <f>BI434*AZ434</f>
        <v>0</v>
      </c>
      <c r="BK434" s="129"/>
      <c r="BL434" s="6"/>
      <c r="BM434" s="121"/>
      <c r="BN434" s="6">
        <f>BM434*AZ434</f>
        <v>0</v>
      </c>
      <c r="BO434" s="129"/>
      <c r="BP434" s="6">
        <f>BO434*AZ434</f>
        <v>0</v>
      </c>
      <c r="BQ434" s="129"/>
      <c r="BR434" s="6">
        <f>BQ434*AZ434</f>
        <v>0</v>
      </c>
      <c r="BS434" s="8">
        <v>16</v>
      </c>
      <c r="BT434" s="8">
        <v>15</v>
      </c>
      <c r="BU434" s="415">
        <f>BT434/12</f>
        <v>1.25</v>
      </c>
      <c r="BV434" s="421">
        <f>IF(OR(BT434=0),0,((G434-I434)/BU434))</f>
        <v>11.2</v>
      </c>
      <c r="BW434" s="420">
        <f t="shared" si="235"/>
        <v>11.2</v>
      </c>
      <c r="BX434" s="420"/>
      <c r="BY434" s="21" t="str">
        <f>A434</f>
        <v>DW70675SJL</v>
      </c>
    </row>
    <row r="435" spans="1:77" ht="26.25" customHeight="1" thickBot="1" x14ac:dyDescent="0.25">
      <c r="A435" s="185"/>
      <c r="B435" s="64"/>
      <c r="C435" s="55"/>
      <c r="D435" s="55"/>
      <c r="E435" s="59"/>
      <c r="F435" s="407"/>
      <c r="G435" s="55"/>
      <c r="H435" s="661"/>
      <c r="I435" s="407"/>
      <c r="J435" s="407"/>
      <c r="K435" s="55"/>
      <c r="L435" s="55"/>
      <c r="M435" s="55"/>
      <c r="N435" s="9"/>
      <c r="O435" s="55"/>
      <c r="P435" s="55"/>
      <c r="Q435" s="55"/>
      <c r="R435" s="55"/>
      <c r="S435" s="9"/>
      <c r="T435" s="9"/>
      <c r="U435" s="9"/>
      <c r="V435" s="9"/>
      <c r="W435" s="9"/>
      <c r="X435" s="9"/>
      <c r="Y435" s="9"/>
      <c r="Z435" s="9"/>
      <c r="AB435" s="9"/>
      <c r="AC435" s="9"/>
      <c r="AD435" s="9"/>
      <c r="AK435" s="9"/>
      <c r="AL435" s="9"/>
      <c r="AM435" s="9"/>
      <c r="AN435" s="9"/>
      <c r="AO435" s="9"/>
      <c r="AQ435" s="9"/>
      <c r="AR435" s="9"/>
      <c r="AS435" s="9"/>
      <c r="AZ435" s="9"/>
      <c r="BB435" s="232"/>
      <c r="BC435" s="232"/>
      <c r="BE435" s="195"/>
      <c r="BG435" s="195"/>
      <c r="BI435" s="81"/>
      <c r="BK435" s="195"/>
      <c r="BM435" s="81"/>
      <c r="BO435" s="195"/>
      <c r="BQ435" s="195"/>
      <c r="BV435" s="421"/>
      <c r="BW435" s="420">
        <f t="shared" si="235"/>
        <v>0</v>
      </c>
      <c r="BX435" s="420"/>
      <c r="BY435" s="80"/>
    </row>
    <row r="436" spans="1:77" ht="16.5" thickBot="1" x14ac:dyDescent="0.25">
      <c r="A436" s="15" t="s">
        <v>1319</v>
      </c>
      <c r="C436" s="3"/>
      <c r="D436" s="3"/>
      <c r="E436" s="16"/>
      <c r="F436" s="402"/>
      <c r="G436" s="3"/>
      <c r="H436" s="666"/>
      <c r="I436" s="402"/>
      <c r="J436" s="402"/>
      <c r="K436" s="3"/>
      <c r="N436" s="366"/>
      <c r="O436" s="9"/>
      <c r="P436" s="9"/>
      <c r="Q436" s="9"/>
      <c r="R436" s="9"/>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254"/>
      <c r="BB436" s="232"/>
      <c r="BC436" s="232"/>
      <c r="BE436" s="190"/>
      <c r="BG436" s="190"/>
      <c r="BI436" s="9"/>
      <c r="BK436" s="190"/>
      <c r="BM436" s="9"/>
      <c r="BO436" s="190"/>
      <c r="BQ436" s="190"/>
      <c r="BV436" s="421"/>
      <c r="BW436" s="420">
        <f t="shared" si="235"/>
        <v>0</v>
      </c>
      <c r="BX436" s="420"/>
      <c r="BY436" s="11"/>
    </row>
    <row r="437" spans="1:77" ht="15.75" customHeight="1" thickBot="1" x14ac:dyDescent="0.25">
      <c r="A437" s="29" t="s">
        <v>164</v>
      </c>
      <c r="B437" s="45" t="s">
        <v>31</v>
      </c>
      <c r="C437" s="24" t="s">
        <v>163</v>
      </c>
      <c r="D437" s="24">
        <v>16</v>
      </c>
      <c r="E437" s="25"/>
      <c r="F437" s="588"/>
      <c r="G437" s="24">
        <v>65</v>
      </c>
      <c r="H437" s="663"/>
      <c r="I437" s="535"/>
      <c r="J437" s="452"/>
      <c r="K437" s="482" t="str">
        <f>A437</f>
        <v>DW30725H</v>
      </c>
      <c r="L437" s="299" t="s">
        <v>1068</v>
      </c>
      <c r="M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07">
        <v>7</v>
      </c>
      <c r="BA437" s="83">
        <v>66</v>
      </c>
      <c r="BB437" s="232">
        <f>G437*BA437</f>
        <v>4290</v>
      </c>
      <c r="BC437" s="232">
        <f>BB437*$BC$5</f>
        <v>2809.9500000000003</v>
      </c>
      <c r="BE437" s="128"/>
      <c r="BF437" s="6">
        <f t="shared" ref="BF437:BF444" si="236">BE437*AZ437</f>
        <v>0</v>
      </c>
      <c r="BG437" s="128"/>
      <c r="BH437" s="6">
        <f>BG437*AZ437</f>
        <v>0</v>
      </c>
      <c r="BI437" s="128"/>
      <c r="BJ437" s="6">
        <f>BI437*AZ437</f>
        <v>0</v>
      </c>
      <c r="BK437" s="128"/>
      <c r="BM437" s="120"/>
      <c r="BN437" s="6">
        <f>BM437*AZ437</f>
        <v>0</v>
      </c>
      <c r="BO437" s="128"/>
      <c r="BP437" s="6">
        <f>BO437*AZ437</f>
        <v>0</v>
      </c>
      <c r="BQ437" s="128"/>
      <c r="BR437" s="6">
        <f>BQ437*AZ437</f>
        <v>0</v>
      </c>
      <c r="BS437" s="8">
        <v>81</v>
      </c>
      <c r="BT437" s="8">
        <v>80</v>
      </c>
      <c r="BU437" s="415">
        <f>BT437/12</f>
        <v>6.666666666666667</v>
      </c>
      <c r="BV437" s="421">
        <f>IF(OR(BT437=0),0,((G437-I437)/BU437))</f>
        <v>9.75</v>
      </c>
      <c r="BW437" s="420">
        <f t="shared" si="235"/>
        <v>9.75</v>
      </c>
      <c r="BX437" s="420"/>
      <c r="BY437" s="21" t="str">
        <f>A437</f>
        <v>DW30725H</v>
      </c>
    </row>
    <row r="438" spans="1:77" ht="15.75" customHeight="1" x14ac:dyDescent="0.2">
      <c r="A438" s="19" t="s">
        <v>348</v>
      </c>
      <c r="B438" s="45" t="s">
        <v>31</v>
      </c>
      <c r="C438" s="1" t="s">
        <v>350</v>
      </c>
      <c r="D438" s="1">
        <v>16</v>
      </c>
      <c r="E438" s="2"/>
      <c r="F438" s="589"/>
      <c r="G438" s="1">
        <v>16</v>
      </c>
      <c r="H438" s="664"/>
      <c r="I438" s="449"/>
      <c r="J438" s="452"/>
      <c r="K438" s="483" t="str">
        <f>A438</f>
        <v>DW40725H</v>
      </c>
      <c r="L438" s="299" t="s">
        <v>805</v>
      </c>
      <c r="M438" s="1"/>
      <c r="N438" s="49"/>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75">
        <v>10</v>
      </c>
      <c r="BA438" s="84">
        <v>78</v>
      </c>
      <c r="BB438" s="232">
        <f>G438*BA438</f>
        <v>1248</v>
      </c>
      <c r="BC438" s="232">
        <f>BB438*$BC$5</f>
        <v>817.44</v>
      </c>
      <c r="BE438" s="129"/>
      <c r="BF438" s="6">
        <f t="shared" si="236"/>
        <v>0</v>
      </c>
      <c r="BG438" s="129"/>
      <c r="BH438" s="6">
        <f>BG438*AZ438</f>
        <v>0</v>
      </c>
      <c r="BI438" s="121"/>
      <c r="BJ438" s="6">
        <f>BI438*AZ438</f>
        <v>0</v>
      </c>
      <c r="BK438" s="129"/>
      <c r="BM438" s="121"/>
      <c r="BN438" s="6">
        <f>BM438*AZ438</f>
        <v>0</v>
      </c>
      <c r="BO438" s="129"/>
      <c r="BP438" s="6">
        <f>BO438*AZ438</f>
        <v>0</v>
      </c>
      <c r="BQ438" s="129"/>
      <c r="BR438" s="6">
        <f>BQ438*AZ438</f>
        <v>0</v>
      </c>
      <c r="BS438" s="8">
        <v>19</v>
      </c>
      <c r="BT438" s="8">
        <v>19</v>
      </c>
      <c r="BU438" s="415">
        <f>BT438/12</f>
        <v>1.5833333333333333</v>
      </c>
      <c r="BV438" s="421">
        <f>IF(OR(BT438=0),0,((G438-I438)/BU438))</f>
        <v>10.105263157894738</v>
      </c>
      <c r="BW438" s="420">
        <f t="shared" si="235"/>
        <v>10.105263157894738</v>
      </c>
      <c r="BX438" s="420"/>
      <c r="BY438" s="21" t="str">
        <f>A438</f>
        <v>DW40725H</v>
      </c>
    </row>
    <row r="439" spans="1:77" ht="15.75" customHeight="1" thickBot="1" x14ac:dyDescent="0.25">
      <c r="A439" s="20" t="s">
        <v>349</v>
      </c>
      <c r="B439" s="45" t="s">
        <v>31</v>
      </c>
      <c r="C439" s="17" t="s">
        <v>351</v>
      </c>
      <c r="D439" s="17">
        <v>16</v>
      </c>
      <c r="E439" s="18"/>
      <c r="F439" s="591"/>
      <c r="G439" s="17">
        <v>88</v>
      </c>
      <c r="H439" s="665"/>
      <c r="I439" s="536"/>
      <c r="J439" s="452"/>
      <c r="K439" s="484" t="str">
        <f>A439</f>
        <v>DW60725H</v>
      </c>
      <c r="L439" s="301" t="s">
        <v>805</v>
      </c>
      <c r="M439" s="17" t="s">
        <v>1332</v>
      </c>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77">
        <v>15</v>
      </c>
      <c r="BA439" s="85">
        <v>141</v>
      </c>
      <c r="BB439" s="232">
        <f>I440*BA439</f>
        <v>0</v>
      </c>
      <c r="BC439" s="232">
        <f>BB439*$BC$5</f>
        <v>0</v>
      </c>
      <c r="BE439" s="130"/>
      <c r="BF439" s="6">
        <f t="shared" si="236"/>
        <v>0</v>
      </c>
      <c r="BG439" s="130"/>
      <c r="BH439" s="6">
        <f>BG439*AZ439</f>
        <v>0</v>
      </c>
      <c r="BI439" s="362"/>
      <c r="BJ439" s="6">
        <f>BI439*AZ439</f>
        <v>0</v>
      </c>
      <c r="BK439" s="130"/>
      <c r="BM439" s="124"/>
      <c r="BN439" s="6">
        <f>BM439*AZ439</f>
        <v>0</v>
      </c>
      <c r="BO439" s="130"/>
      <c r="BP439" s="6">
        <f>BO439*AZ439</f>
        <v>0</v>
      </c>
      <c r="BQ439" s="130"/>
      <c r="BR439" s="6">
        <f>BQ439*AZ439</f>
        <v>0</v>
      </c>
      <c r="BS439" s="8">
        <v>178</v>
      </c>
      <c r="BT439" s="8">
        <v>176</v>
      </c>
      <c r="BU439" s="415">
        <f>BT439/12</f>
        <v>14.666666666666666</v>
      </c>
      <c r="BV439" s="421">
        <f>IF(OR(BT439=0),0,((G439-I439)/BU439))</f>
        <v>6</v>
      </c>
      <c r="BW439" s="420">
        <f t="shared" si="235"/>
        <v>6</v>
      </c>
      <c r="BX439" s="420"/>
      <c r="BY439" s="21" t="str">
        <f>A439</f>
        <v>DW60725H</v>
      </c>
    </row>
    <row r="440" spans="1:77" ht="16.5" thickBot="1" x14ac:dyDescent="0.25">
      <c r="A440" s="15" t="s">
        <v>245</v>
      </c>
      <c r="B440" s="3"/>
      <c r="C440" s="3"/>
      <c r="D440" s="3"/>
      <c r="E440" s="16"/>
      <c r="F440" s="402"/>
      <c r="G440" s="3"/>
      <c r="H440" s="666"/>
      <c r="I440" s="544"/>
      <c r="J440" s="435"/>
      <c r="K440" s="3"/>
      <c r="N440" s="67"/>
      <c r="O440" s="9"/>
      <c r="P440" s="9"/>
      <c r="Q440" s="9"/>
      <c r="R440" s="9"/>
      <c r="S440" s="9"/>
      <c r="T440" s="9"/>
      <c r="U440" s="9"/>
      <c r="V440" s="9"/>
      <c r="W440" s="9"/>
      <c r="X440" s="9"/>
      <c r="Y440" s="9"/>
      <c r="Z440" s="9"/>
      <c r="AB440" s="9"/>
      <c r="AC440" s="9"/>
      <c r="AD440" s="9"/>
      <c r="AK440" s="9"/>
      <c r="AL440" s="9"/>
      <c r="AM440" s="9"/>
      <c r="AN440" s="9"/>
      <c r="AO440" s="9"/>
      <c r="AQ440" s="9"/>
      <c r="AR440" s="9"/>
      <c r="AS440" s="9"/>
      <c r="AZ440" s="9"/>
      <c r="BA440" s="91"/>
      <c r="BB440" s="232"/>
      <c r="BC440" s="232"/>
      <c r="BE440" s="221"/>
      <c r="BF440" s="6">
        <f t="shared" si="236"/>
        <v>0</v>
      </c>
      <c r="BG440" s="221"/>
      <c r="BI440" s="127"/>
      <c r="BK440" s="221"/>
      <c r="BM440" s="127"/>
      <c r="BO440" s="221"/>
      <c r="BQ440" s="221"/>
      <c r="BV440" s="421"/>
      <c r="BW440" s="420">
        <f t="shared" si="235"/>
        <v>0</v>
      </c>
      <c r="BX440" s="420"/>
      <c r="BY440" s="15"/>
    </row>
    <row r="441" spans="1:77" ht="15.75" customHeight="1" thickBot="1" x14ac:dyDescent="0.25">
      <c r="A441" s="19" t="s">
        <v>157</v>
      </c>
      <c r="B441" s="45" t="s">
        <v>31</v>
      </c>
      <c r="C441" s="1" t="s">
        <v>250</v>
      </c>
      <c r="D441" s="1">
        <v>16</v>
      </c>
      <c r="E441" s="2"/>
      <c r="F441" s="588" t="s">
        <v>1124</v>
      </c>
      <c r="G441" s="1">
        <v>20</v>
      </c>
      <c r="H441" s="663"/>
      <c r="I441" s="449"/>
      <c r="J441" s="452"/>
      <c r="K441" s="483" t="str">
        <f>A441</f>
        <v>DW68725HJR</v>
      </c>
      <c r="L441" s="300" t="s">
        <v>824</v>
      </c>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75">
        <v>18</v>
      </c>
      <c r="BA441" s="84">
        <v>131</v>
      </c>
      <c r="BB441" s="232">
        <f>G441*BA441</f>
        <v>2620</v>
      </c>
      <c r="BC441" s="232">
        <f>BB441*$BC$5</f>
        <v>1716.1000000000001</v>
      </c>
      <c r="BE441" s="129"/>
      <c r="BF441" s="6">
        <f t="shared" si="236"/>
        <v>0</v>
      </c>
      <c r="BG441" s="129"/>
      <c r="BH441" s="6">
        <f>BG441*AZ441</f>
        <v>0</v>
      </c>
      <c r="BI441" s="121"/>
      <c r="BJ441" s="6">
        <f>BI441*AZ441</f>
        <v>0</v>
      </c>
      <c r="BK441" s="129"/>
      <c r="BM441" s="121"/>
      <c r="BN441" s="6">
        <f>BM441*AZ441</f>
        <v>0</v>
      </c>
      <c r="BO441" s="129"/>
      <c r="BP441" s="6">
        <f>BO441*AZ441</f>
        <v>0</v>
      </c>
      <c r="BQ441" s="698"/>
      <c r="BR441" s="6">
        <f>BQ441*AZ441</f>
        <v>0</v>
      </c>
      <c r="BS441" s="8">
        <v>31</v>
      </c>
      <c r="BT441" s="8">
        <v>30</v>
      </c>
      <c r="BU441" s="415">
        <f>BT441/12</f>
        <v>2.5</v>
      </c>
      <c r="BV441" s="421">
        <f>IF(OR(BT441=0),0,((G441-I441)/BU441))</f>
        <v>8</v>
      </c>
      <c r="BW441" s="420">
        <f t="shared" si="235"/>
        <v>8</v>
      </c>
      <c r="BX441" s="420"/>
      <c r="BY441" s="21" t="str">
        <f>A441</f>
        <v>DW68725HJR</v>
      </c>
    </row>
    <row r="442" spans="1:77" ht="15.75" customHeight="1" thickBot="1" x14ac:dyDescent="0.25">
      <c r="A442" s="19" t="s">
        <v>158</v>
      </c>
      <c r="B442" s="45" t="s">
        <v>31</v>
      </c>
      <c r="C442" s="1" t="s">
        <v>251</v>
      </c>
      <c r="D442" s="1">
        <v>16</v>
      </c>
      <c r="E442" s="2" t="s">
        <v>23</v>
      </c>
      <c r="F442" s="588" t="s">
        <v>1124</v>
      </c>
      <c r="G442" s="1">
        <v>14</v>
      </c>
      <c r="H442" s="663"/>
      <c r="I442" s="449"/>
      <c r="J442" s="452"/>
      <c r="K442" s="483" t="str">
        <f>A442</f>
        <v>DW68725SJR</v>
      </c>
      <c r="L442" s="300" t="s">
        <v>822</v>
      </c>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75">
        <v>18</v>
      </c>
      <c r="BA442" s="84">
        <v>123</v>
      </c>
      <c r="BB442" s="232">
        <f>G442*BA442</f>
        <v>1722</v>
      </c>
      <c r="BC442" s="232">
        <f>BB442*$BC$5</f>
        <v>1127.9100000000001</v>
      </c>
      <c r="BE442" s="129"/>
      <c r="BF442" s="6">
        <f t="shared" si="236"/>
        <v>0</v>
      </c>
      <c r="BG442" s="129"/>
      <c r="BH442" s="6">
        <f>BG442*AZ442</f>
        <v>0</v>
      </c>
      <c r="BI442" s="121"/>
      <c r="BJ442" s="6">
        <f>BI442*AZ442</f>
        <v>0</v>
      </c>
      <c r="BK442" s="129"/>
      <c r="BM442" s="121"/>
      <c r="BN442" s="6">
        <f>BM442*AZ442</f>
        <v>0</v>
      </c>
      <c r="BO442" s="129"/>
      <c r="BP442" s="6">
        <f>BO442*AZ442</f>
        <v>0</v>
      </c>
      <c r="BQ442" s="698"/>
      <c r="BR442" s="6">
        <f>BQ442*AZ442</f>
        <v>0</v>
      </c>
      <c r="BS442" s="8">
        <v>28</v>
      </c>
      <c r="BT442" s="8">
        <v>27</v>
      </c>
      <c r="BU442" s="415">
        <f>BT442/12</f>
        <v>2.25</v>
      </c>
      <c r="BV442" s="421">
        <f>IF(OR(BT442=0),0,((G442-I442)/BU442))</f>
        <v>6.2222222222222223</v>
      </c>
      <c r="BW442" s="420">
        <f t="shared" si="235"/>
        <v>6.2222222222222223</v>
      </c>
      <c r="BX442" s="420"/>
      <c r="BY442" s="21" t="str">
        <f>A442</f>
        <v>DW68725SJR</v>
      </c>
    </row>
    <row r="443" spans="1:77" ht="15.75" customHeight="1" thickBot="1" x14ac:dyDescent="0.25">
      <c r="A443" s="19" t="s">
        <v>155</v>
      </c>
      <c r="B443" s="45" t="s">
        <v>31</v>
      </c>
      <c r="C443" s="1" t="s">
        <v>248</v>
      </c>
      <c r="D443" s="1">
        <v>16</v>
      </c>
      <c r="E443" s="2"/>
      <c r="F443" s="588" t="s">
        <v>1124</v>
      </c>
      <c r="G443" s="1">
        <v>25</v>
      </c>
      <c r="H443" s="664"/>
      <c r="I443" s="449"/>
      <c r="J443" s="452"/>
      <c r="K443" s="483" t="str">
        <f>A443</f>
        <v>DW68725HJL</v>
      </c>
      <c r="L443" s="300" t="s">
        <v>823</v>
      </c>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75">
        <v>18</v>
      </c>
      <c r="BA443" s="84">
        <v>131</v>
      </c>
      <c r="BB443" s="232">
        <f>G443*BA443</f>
        <v>3275</v>
      </c>
      <c r="BC443" s="232">
        <f>BB443*$BC$5</f>
        <v>2145.125</v>
      </c>
      <c r="BE443" s="129"/>
      <c r="BF443" s="6">
        <f t="shared" si="236"/>
        <v>0</v>
      </c>
      <c r="BG443" s="129"/>
      <c r="BH443" s="6">
        <f>BG443*AZ443</f>
        <v>0</v>
      </c>
      <c r="BI443" s="121"/>
      <c r="BJ443" s="6">
        <f>BI443*AZ443</f>
        <v>0</v>
      </c>
      <c r="BK443" s="129"/>
      <c r="BM443" s="359"/>
      <c r="BN443" s="6">
        <f>BM443*AZ443</f>
        <v>0</v>
      </c>
      <c r="BO443" s="129"/>
      <c r="BP443" s="6">
        <f>BO443*AZ443</f>
        <v>0</v>
      </c>
      <c r="BQ443" s="698"/>
      <c r="BR443" s="6">
        <f>BQ443*AZ443</f>
        <v>0</v>
      </c>
      <c r="BS443" s="8">
        <v>34</v>
      </c>
      <c r="BT443" s="8">
        <v>33</v>
      </c>
      <c r="BU443" s="415">
        <f>BT443/12</f>
        <v>2.75</v>
      </c>
      <c r="BV443" s="421">
        <f>IF(OR(BT443=0),0,((G443-I443)/BU443))</f>
        <v>9.0909090909090917</v>
      </c>
      <c r="BW443" s="420">
        <f t="shared" si="235"/>
        <v>9.0909090909090917</v>
      </c>
      <c r="BX443" s="420"/>
      <c r="BY443" s="21" t="str">
        <f>A443</f>
        <v>DW68725HJL</v>
      </c>
    </row>
    <row r="444" spans="1:77" ht="15.75" customHeight="1" x14ac:dyDescent="0.2">
      <c r="A444" s="19" t="s">
        <v>156</v>
      </c>
      <c r="B444" s="45" t="s">
        <v>31</v>
      </c>
      <c r="C444" s="1" t="s">
        <v>249</v>
      </c>
      <c r="D444" s="1">
        <v>16</v>
      </c>
      <c r="E444" s="2" t="s">
        <v>23</v>
      </c>
      <c r="F444" s="588" t="s">
        <v>1124</v>
      </c>
      <c r="G444" s="1">
        <v>35</v>
      </c>
      <c r="H444" s="664"/>
      <c r="I444" s="449"/>
      <c r="J444" s="452"/>
      <c r="K444" s="483" t="str">
        <f>A444</f>
        <v>DW68725SJL</v>
      </c>
      <c r="L444" s="300" t="s">
        <v>988</v>
      </c>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75">
        <v>18</v>
      </c>
      <c r="BA444" s="84">
        <v>123</v>
      </c>
      <c r="BB444" s="232">
        <f>G444*BA444</f>
        <v>4305</v>
      </c>
      <c r="BC444" s="232">
        <f>BB444*$BC$5</f>
        <v>2819.7750000000001</v>
      </c>
      <c r="BE444" s="129"/>
      <c r="BF444" s="6">
        <f t="shared" si="236"/>
        <v>0</v>
      </c>
      <c r="BG444" s="129"/>
      <c r="BH444" s="6">
        <f>BG444*AZ444</f>
        <v>0</v>
      </c>
      <c r="BI444" s="121"/>
      <c r="BJ444" s="6">
        <f>BI444*AZ444</f>
        <v>0</v>
      </c>
      <c r="BK444" s="129"/>
      <c r="BM444" s="121"/>
      <c r="BN444" s="6">
        <f>BM444*AZ444</f>
        <v>0</v>
      </c>
      <c r="BO444" s="129"/>
      <c r="BP444" s="6">
        <f>BO444*AZ444</f>
        <v>0</v>
      </c>
      <c r="BQ444" s="698"/>
      <c r="BR444" s="6">
        <f>BQ444*AZ444</f>
        <v>0</v>
      </c>
      <c r="BS444" s="8">
        <v>32</v>
      </c>
      <c r="BT444" s="8">
        <v>31</v>
      </c>
      <c r="BU444" s="415">
        <f>BT444/12</f>
        <v>2.5833333333333335</v>
      </c>
      <c r="BV444" s="421">
        <f>IF(OR(BT444=0),0,((G444-I444)/BU444))</f>
        <v>13.548387096774192</v>
      </c>
      <c r="BW444" s="420">
        <f t="shared" si="235"/>
        <v>13.548387096774192</v>
      </c>
      <c r="BX444" s="420"/>
      <c r="BY444" s="21" t="str">
        <f>A444</f>
        <v>DW68725SJL</v>
      </c>
    </row>
    <row r="445" spans="1:77" ht="26.25" customHeight="1" x14ac:dyDescent="0.2">
      <c r="A445" s="65"/>
      <c r="B445" s="52"/>
      <c r="C445" s="52"/>
      <c r="D445" s="52"/>
      <c r="E445" s="60"/>
      <c r="F445" s="406"/>
      <c r="G445" s="52"/>
      <c r="H445" s="669"/>
      <c r="I445" s="406"/>
      <c r="J445" s="406"/>
      <c r="K445" s="52"/>
      <c r="L445" s="52"/>
      <c r="M445" s="52"/>
      <c r="N445" s="52"/>
      <c r="O445" s="52"/>
      <c r="P445" s="52"/>
      <c r="Q445" s="52"/>
      <c r="R445" s="52"/>
      <c r="S445" s="9"/>
      <c r="T445" s="9"/>
      <c r="U445" s="9"/>
      <c r="V445" s="9"/>
      <c r="W445" s="9"/>
      <c r="X445" s="9"/>
      <c r="Y445" s="9"/>
      <c r="Z445" s="9"/>
      <c r="AB445" s="9"/>
      <c r="AC445" s="9"/>
      <c r="AD445" s="9"/>
      <c r="AK445" s="9"/>
      <c r="AL445" s="9"/>
      <c r="AM445" s="9"/>
      <c r="AN445" s="9"/>
      <c r="AO445" s="9"/>
      <c r="AQ445" s="9"/>
      <c r="AR445" s="9"/>
      <c r="AS445" s="9"/>
      <c r="AZ445" s="9"/>
      <c r="BA445" s="91"/>
      <c r="BB445" s="232"/>
      <c r="BC445" s="232"/>
      <c r="BE445" s="222"/>
      <c r="BG445" s="222"/>
      <c r="BI445" s="126"/>
      <c r="BK445" s="222"/>
      <c r="BM445" s="126"/>
      <c r="BO445" s="222"/>
      <c r="BQ445" s="222"/>
      <c r="BV445" s="421"/>
      <c r="BW445" s="420">
        <f t="shared" si="235"/>
        <v>0</v>
      </c>
      <c r="BX445" s="420"/>
      <c r="BY445" s="65"/>
    </row>
    <row r="446" spans="1:77" s="7" customFormat="1" ht="15.75" customHeight="1" x14ac:dyDescent="0.2">
      <c r="A446" s="19" t="s">
        <v>161</v>
      </c>
      <c r="B446" s="45" t="s">
        <v>31</v>
      </c>
      <c r="C446" s="1" t="s">
        <v>254</v>
      </c>
      <c r="D446" s="1">
        <v>16</v>
      </c>
      <c r="E446" s="2"/>
      <c r="F446" s="589" t="s">
        <v>1125</v>
      </c>
      <c r="G446" s="1">
        <v>69</v>
      </c>
      <c r="H446" s="664"/>
      <c r="I446" s="449"/>
      <c r="J446" s="452"/>
      <c r="K446" s="483" t="str">
        <f>A446</f>
        <v>DW70725HJR</v>
      </c>
      <c r="L446" s="300" t="s">
        <v>826</v>
      </c>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75">
        <v>20</v>
      </c>
      <c r="BA446" s="84">
        <v>139</v>
      </c>
      <c r="BB446" s="232">
        <f>G446*BA446</f>
        <v>9591</v>
      </c>
      <c r="BC446" s="232">
        <f>BB446*$BC$5</f>
        <v>6282.1050000000005</v>
      </c>
      <c r="BE446" s="129"/>
      <c r="BF446" s="6">
        <f>BE446*AZ446</f>
        <v>0</v>
      </c>
      <c r="BG446" s="129"/>
      <c r="BH446" s="6">
        <f>BG446*AZ446</f>
        <v>0</v>
      </c>
      <c r="BI446" s="121"/>
      <c r="BJ446" s="6">
        <f>BI446*AZ446</f>
        <v>0</v>
      </c>
      <c r="BK446" s="129"/>
      <c r="BL446" s="6"/>
      <c r="BM446" s="121"/>
      <c r="BN446" s="6">
        <f>BM446*AZ446</f>
        <v>0</v>
      </c>
      <c r="BO446" s="129"/>
      <c r="BP446" s="6">
        <f>BO446*AZ446</f>
        <v>0</v>
      </c>
      <c r="BQ446" s="698"/>
      <c r="BR446" s="6">
        <f>BQ446*AZ446</f>
        <v>0</v>
      </c>
      <c r="BS446" s="8">
        <v>31</v>
      </c>
      <c r="BT446" s="8">
        <v>30</v>
      </c>
      <c r="BU446" s="415">
        <f>BT446/12</f>
        <v>2.5</v>
      </c>
      <c r="BV446" s="421">
        <f>IF(OR(BT446=0),0,((G446-I446)/BU446))</f>
        <v>27.6</v>
      </c>
      <c r="BW446" s="420">
        <f t="shared" si="235"/>
        <v>27.6</v>
      </c>
      <c r="BX446" s="420"/>
      <c r="BY446" s="21" t="str">
        <f>A446</f>
        <v>DW70725HJR</v>
      </c>
    </row>
    <row r="447" spans="1:77" ht="15.75" customHeight="1" x14ac:dyDescent="0.2">
      <c r="A447" s="19" t="s">
        <v>162</v>
      </c>
      <c r="B447" s="45" t="s">
        <v>31</v>
      </c>
      <c r="C447" s="1" t="s">
        <v>255</v>
      </c>
      <c r="D447" s="1">
        <v>16</v>
      </c>
      <c r="E447" s="2" t="s">
        <v>23</v>
      </c>
      <c r="F447" s="589" t="s">
        <v>1125</v>
      </c>
      <c r="G447" s="1">
        <v>57</v>
      </c>
      <c r="H447" s="664"/>
      <c r="I447" s="449"/>
      <c r="J447" s="452"/>
      <c r="K447" s="483" t="str">
        <f>A447</f>
        <v>DW70725SJR</v>
      </c>
      <c r="L447" s="300" t="s">
        <v>825</v>
      </c>
      <c r="M447" s="1"/>
      <c r="N447" s="27"/>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75">
        <v>20</v>
      </c>
      <c r="BA447" s="84">
        <v>124</v>
      </c>
      <c r="BB447" s="232">
        <f>G447*BA447</f>
        <v>7068</v>
      </c>
      <c r="BC447" s="232">
        <f>BB447*$BC$5</f>
        <v>4629.54</v>
      </c>
      <c r="BE447" s="129"/>
      <c r="BF447" s="6">
        <f>BE447*AZ447</f>
        <v>0</v>
      </c>
      <c r="BG447" s="129"/>
      <c r="BH447" s="6">
        <f>BG447*AZ447</f>
        <v>0</v>
      </c>
      <c r="BI447" s="121"/>
      <c r="BJ447" s="6">
        <f>BI447*AZ447</f>
        <v>0</v>
      </c>
      <c r="BK447" s="129"/>
      <c r="BM447" s="121"/>
      <c r="BN447" s="6">
        <f>BM447*AZ447</f>
        <v>0</v>
      </c>
      <c r="BO447" s="129"/>
      <c r="BP447" s="6">
        <f>BO447*AZ447</f>
        <v>0</v>
      </c>
      <c r="BQ447" s="698"/>
      <c r="BR447" s="6">
        <f>BQ447*AZ447</f>
        <v>0</v>
      </c>
      <c r="BS447" s="8">
        <v>25</v>
      </c>
      <c r="BT447" s="8">
        <v>25</v>
      </c>
      <c r="BU447" s="415">
        <f>BT447/12</f>
        <v>2.0833333333333335</v>
      </c>
      <c r="BV447" s="421">
        <f>IF(OR(BT447=0),0,((G447-I447)/BU447))</f>
        <v>27.36</v>
      </c>
      <c r="BW447" s="420">
        <f t="shared" ref="BW447:BW477" si="237">IF(OR(BT447=0),0,((G447+BI447+BO447+BE447+BG447+BM447+BK447+BQ447-I447)/BU447))</f>
        <v>27.36</v>
      </c>
      <c r="BX447" s="420"/>
      <c r="BY447" s="21" t="str">
        <f>A447</f>
        <v>DW70725SJR</v>
      </c>
    </row>
    <row r="448" spans="1:77" ht="15.75" customHeight="1" x14ac:dyDescent="0.2">
      <c r="A448" s="176" t="s">
        <v>159</v>
      </c>
      <c r="B448" s="45" t="s">
        <v>31</v>
      </c>
      <c r="C448" s="27" t="s">
        <v>252</v>
      </c>
      <c r="D448" s="27">
        <v>16</v>
      </c>
      <c r="E448" s="28"/>
      <c r="F448" s="589" t="s">
        <v>1125</v>
      </c>
      <c r="G448" s="27">
        <v>58</v>
      </c>
      <c r="H448" s="667"/>
      <c r="I448" s="449"/>
      <c r="J448" s="452"/>
      <c r="K448" s="485" t="str">
        <f>A448</f>
        <v>DW70725HJL</v>
      </c>
      <c r="L448" s="303" t="s">
        <v>1038</v>
      </c>
      <c r="M448" s="27"/>
      <c r="N448" s="49"/>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08">
        <v>20</v>
      </c>
      <c r="BA448" s="135">
        <v>139</v>
      </c>
      <c r="BB448" s="232">
        <f>G448*BA448</f>
        <v>8062</v>
      </c>
      <c r="BC448" s="232">
        <f>BB448*$BC$5</f>
        <v>5280.6100000000006</v>
      </c>
      <c r="BE448" s="218"/>
      <c r="BF448" s="6">
        <f>BE448*AZ448</f>
        <v>0</v>
      </c>
      <c r="BG448" s="218"/>
      <c r="BH448" s="6">
        <f>BG448*AZ448</f>
        <v>0</v>
      </c>
      <c r="BI448" s="122"/>
      <c r="BJ448" s="6">
        <f>BI448*AZ448</f>
        <v>0</v>
      </c>
      <c r="BK448" s="218"/>
      <c r="BM448" s="122"/>
      <c r="BN448" s="6">
        <f>BM448*AZ448</f>
        <v>0</v>
      </c>
      <c r="BO448" s="218"/>
      <c r="BP448" s="6">
        <f>BO448*AZ448</f>
        <v>0</v>
      </c>
      <c r="BQ448" s="699"/>
      <c r="BR448" s="6">
        <f>BQ448*AZ448</f>
        <v>0</v>
      </c>
      <c r="BS448" s="8">
        <v>29</v>
      </c>
      <c r="BT448" s="8">
        <v>28</v>
      </c>
      <c r="BU448" s="415">
        <f>BT448/12</f>
        <v>2.3333333333333335</v>
      </c>
      <c r="BV448" s="421">
        <f>IF(OR(BT448=0),0,((G448-I448)/BU448))</f>
        <v>24.857142857142854</v>
      </c>
      <c r="BW448" s="420">
        <f t="shared" si="237"/>
        <v>24.857142857142854</v>
      </c>
      <c r="BX448" s="420"/>
      <c r="BY448" s="21" t="str">
        <f>A448</f>
        <v>DW70725HJL</v>
      </c>
    </row>
    <row r="449" spans="1:77" s="7" customFormat="1" ht="15.75" customHeight="1" thickBot="1" x14ac:dyDescent="0.25">
      <c r="A449" s="20" t="s">
        <v>160</v>
      </c>
      <c r="B449" s="45" t="s">
        <v>31</v>
      </c>
      <c r="C449" s="17" t="s">
        <v>253</v>
      </c>
      <c r="D449" s="17">
        <v>16</v>
      </c>
      <c r="E449" s="18" t="s">
        <v>23</v>
      </c>
      <c r="F449" s="589" t="s">
        <v>1125</v>
      </c>
      <c r="G449" s="17">
        <v>53</v>
      </c>
      <c r="H449" s="665"/>
      <c r="I449" s="536"/>
      <c r="J449" s="452"/>
      <c r="K449" s="484" t="str">
        <f>A449</f>
        <v>DW70725SJL</v>
      </c>
      <c r="L449" s="303" t="s">
        <v>827</v>
      </c>
      <c r="M449" s="17" t="s">
        <v>1391</v>
      </c>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77">
        <v>20</v>
      </c>
      <c r="BA449" s="85">
        <v>124</v>
      </c>
      <c r="BB449" s="232">
        <f>G449*BA449</f>
        <v>6572</v>
      </c>
      <c r="BC449" s="232">
        <f>BB449*$BC$5</f>
        <v>4304.66</v>
      </c>
      <c r="BE449" s="129"/>
      <c r="BF449" s="6">
        <f>BE449*AZ449</f>
        <v>0</v>
      </c>
      <c r="BG449" s="129"/>
      <c r="BH449" s="6">
        <f>BG449*AZ449</f>
        <v>0</v>
      </c>
      <c r="BI449" s="121"/>
      <c r="BJ449" s="6">
        <f>BI449*AZ449</f>
        <v>0</v>
      </c>
      <c r="BK449" s="129"/>
      <c r="BL449" s="6"/>
      <c r="BM449" s="121"/>
      <c r="BN449" s="6">
        <f>BM449*AZ449</f>
        <v>0</v>
      </c>
      <c r="BO449" s="129"/>
      <c r="BP449" s="6">
        <f>BO449*AZ449</f>
        <v>0</v>
      </c>
      <c r="BQ449" s="698"/>
      <c r="BR449" s="6">
        <f>BQ449*AZ449</f>
        <v>0</v>
      </c>
      <c r="BS449" s="8">
        <v>21</v>
      </c>
      <c r="BT449" s="8">
        <v>20</v>
      </c>
      <c r="BU449" s="415">
        <f>BT449/12</f>
        <v>1.6666666666666667</v>
      </c>
      <c r="BV449" s="421">
        <f>IF(OR(BT449=0),0,((G449-I449)/BU449))</f>
        <v>31.799999999999997</v>
      </c>
      <c r="BW449" s="420">
        <f t="shared" si="237"/>
        <v>31.799999999999997</v>
      </c>
      <c r="BX449" s="420"/>
      <c r="BY449" s="21" t="str">
        <f>A449</f>
        <v>DW70725SJL</v>
      </c>
    </row>
    <row r="450" spans="1:77" ht="26.25" customHeight="1" x14ac:dyDescent="0.2">
      <c r="A450" s="37"/>
      <c r="B450" s="572" t="s">
        <v>907</v>
      </c>
      <c r="C450" s="9"/>
      <c r="D450" s="9"/>
      <c r="E450" s="10"/>
      <c r="F450" s="398"/>
      <c r="G450" s="9"/>
      <c r="H450" s="277"/>
      <c r="I450" s="398"/>
      <c r="J450" s="398"/>
      <c r="K450" s="9"/>
      <c r="N450" s="9"/>
      <c r="O450" s="9"/>
      <c r="P450" s="9"/>
      <c r="Q450" s="9"/>
      <c r="R450" s="9"/>
      <c r="S450" s="9"/>
      <c r="T450" s="9"/>
      <c r="U450" s="9"/>
      <c r="V450" s="9"/>
      <c r="W450" s="9"/>
      <c r="X450" s="9"/>
      <c r="Y450" s="9"/>
      <c r="Z450" s="9"/>
      <c r="AB450" s="9"/>
      <c r="AC450" s="9"/>
      <c r="AD450" s="9"/>
      <c r="AK450" s="9"/>
      <c r="AL450" s="9"/>
      <c r="AM450" s="9"/>
      <c r="AN450" s="9"/>
      <c r="AO450" s="9"/>
      <c r="AQ450" s="9"/>
      <c r="AR450" s="9"/>
      <c r="AS450" s="9"/>
      <c r="AZ450" s="9"/>
      <c r="BB450" s="232"/>
      <c r="BC450" s="232"/>
      <c r="BE450" s="195"/>
      <c r="BG450" s="195"/>
      <c r="BI450" s="81"/>
      <c r="BK450" s="195"/>
      <c r="BM450" s="81"/>
      <c r="BO450" s="195"/>
      <c r="BQ450" s="195"/>
      <c r="BV450" s="421"/>
      <c r="BW450" s="420">
        <f t="shared" si="237"/>
        <v>0</v>
      </c>
      <c r="BX450" s="420"/>
      <c r="BY450" s="37"/>
    </row>
    <row r="451" spans="1:77" ht="12.75" customHeight="1" thickBot="1" x14ac:dyDescent="0.25">
      <c r="A451" s="15" t="s">
        <v>366</v>
      </c>
      <c r="B451" s="3"/>
      <c r="C451" s="3"/>
      <c r="D451" s="9"/>
      <c r="E451" s="16"/>
      <c r="F451" s="402"/>
      <c r="G451" s="9"/>
      <c r="H451" s="277"/>
      <c r="I451" s="402"/>
      <c r="J451" s="402"/>
      <c r="K451" s="3"/>
      <c r="N451" s="55"/>
      <c r="O451" s="9"/>
      <c r="P451" s="9"/>
      <c r="Q451" s="9"/>
      <c r="R451" s="9"/>
      <c r="S451" s="9"/>
      <c r="T451" s="9"/>
      <c r="U451" s="9"/>
      <c r="V451" s="9"/>
      <c r="W451" s="9"/>
      <c r="X451" s="9"/>
      <c r="Y451" s="9"/>
      <c r="Z451" s="9"/>
      <c r="AB451" s="9"/>
      <c r="AC451" s="9"/>
      <c r="AD451" s="9"/>
      <c r="AK451" s="9"/>
      <c r="AL451" s="9"/>
      <c r="AM451" s="9"/>
      <c r="AN451" s="9"/>
      <c r="AO451" s="9"/>
      <c r="AQ451" s="9"/>
      <c r="AR451" s="9"/>
      <c r="AS451" s="9"/>
      <c r="AZ451" s="9"/>
      <c r="BB451" s="232"/>
      <c r="BC451" s="232"/>
      <c r="BE451" s="190"/>
      <c r="BG451" s="190"/>
      <c r="BI451" s="9"/>
      <c r="BK451" s="190"/>
      <c r="BM451" s="9"/>
      <c r="BO451" s="190"/>
      <c r="BQ451" s="190"/>
      <c r="BV451" s="421"/>
      <c r="BW451" s="420">
        <f t="shared" si="237"/>
        <v>0</v>
      </c>
      <c r="BX451" s="420"/>
      <c r="BY451" s="15" t="s">
        <v>366</v>
      </c>
    </row>
    <row r="452" spans="1:77" ht="17.25" customHeight="1" x14ac:dyDescent="0.2">
      <c r="A452" s="136" t="s">
        <v>367</v>
      </c>
      <c r="B452" s="45" t="s">
        <v>31</v>
      </c>
      <c r="C452" s="137" t="s">
        <v>368</v>
      </c>
      <c r="D452" s="137">
        <v>16</v>
      </c>
      <c r="E452" s="138"/>
      <c r="F452" s="592"/>
      <c r="G452" s="137">
        <v>121</v>
      </c>
      <c r="H452" s="716" t="s">
        <v>1537</v>
      </c>
      <c r="I452" s="535"/>
      <c r="J452" s="452"/>
      <c r="K452" s="486" t="str">
        <f>A452</f>
        <v>DW30775H</v>
      </c>
      <c r="L452" s="302" t="s">
        <v>1246</v>
      </c>
      <c r="M452" s="137"/>
      <c r="N452" s="27"/>
      <c r="O452" s="137"/>
      <c r="P452" s="24"/>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212">
        <v>8</v>
      </c>
      <c r="BA452" s="83">
        <v>66</v>
      </c>
      <c r="BB452" s="232">
        <f t="shared" ref="BB452:BB459" si="238">G452*BA452</f>
        <v>7986</v>
      </c>
      <c r="BC452" s="232">
        <v>78</v>
      </c>
      <c r="BE452" s="128"/>
      <c r="BF452" s="6">
        <f>BE452*AZ452</f>
        <v>0</v>
      </c>
      <c r="BG452" s="128"/>
      <c r="BH452" s="6">
        <f>BG452*AZ452</f>
        <v>0</v>
      </c>
      <c r="BI452" s="120"/>
      <c r="BJ452" s="6">
        <f>BI452*AZ452</f>
        <v>0</v>
      </c>
      <c r="BK452" s="128"/>
      <c r="BM452" s="360"/>
      <c r="BN452" s="6">
        <f>BM452*AZ452</f>
        <v>0</v>
      </c>
      <c r="BO452" s="128"/>
      <c r="BP452" s="6">
        <f>BO452*AZ452</f>
        <v>0</v>
      </c>
      <c r="BQ452" s="701"/>
      <c r="BR452" s="6">
        <f>BQ452*AZ452</f>
        <v>0</v>
      </c>
      <c r="BS452" s="8">
        <v>152</v>
      </c>
      <c r="BT452" s="8">
        <v>151</v>
      </c>
      <c r="BU452" s="415">
        <f>BT452/12</f>
        <v>12.583333333333334</v>
      </c>
      <c r="BV452" s="421">
        <f>IF(OR(BT452=0),0,((G452-I452)/BU452))</f>
        <v>9.6158940397350996</v>
      </c>
      <c r="BW452" s="420">
        <f t="shared" si="237"/>
        <v>9.6158940397350996</v>
      </c>
      <c r="BX452" s="420"/>
      <c r="BY452" s="21" t="str">
        <f>A452</f>
        <v>DW30775H</v>
      </c>
    </row>
    <row r="453" spans="1:77" ht="15" customHeight="1" x14ac:dyDescent="0.2">
      <c r="A453" s="134" t="s">
        <v>426</v>
      </c>
      <c r="B453" s="45" t="s">
        <v>31</v>
      </c>
      <c r="C453" s="1" t="s">
        <v>427</v>
      </c>
      <c r="D453" s="1">
        <v>16</v>
      </c>
      <c r="E453" s="2"/>
      <c r="F453" s="589"/>
      <c r="G453" s="1">
        <v>14</v>
      </c>
      <c r="H453" s="664"/>
      <c r="I453" s="449"/>
      <c r="J453" s="452"/>
      <c r="K453" s="487" t="str">
        <f>A453</f>
        <v>DW40775H</v>
      </c>
      <c r="L453" s="300" t="s">
        <v>805</v>
      </c>
      <c r="M453" s="1" t="s">
        <v>1553</v>
      </c>
      <c r="N453" s="49"/>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75">
        <v>11</v>
      </c>
      <c r="BA453" s="84">
        <v>78</v>
      </c>
      <c r="BB453" s="232">
        <f t="shared" si="238"/>
        <v>1092</v>
      </c>
      <c r="BC453" s="232">
        <v>78</v>
      </c>
      <c r="BE453" s="218"/>
      <c r="BF453" s="6">
        <f>BE453*AZ453</f>
        <v>0</v>
      </c>
      <c r="BG453" s="218"/>
      <c r="BH453" s="6">
        <f>BG453*AZ453</f>
        <v>0</v>
      </c>
      <c r="BI453" s="122"/>
      <c r="BJ453" s="6">
        <f>BI453*AZ453</f>
        <v>0</v>
      </c>
      <c r="BK453" s="218"/>
      <c r="BM453" s="122"/>
      <c r="BN453" s="6">
        <f>BM453*AZ453</f>
        <v>0</v>
      </c>
      <c r="BO453" s="218"/>
      <c r="BP453" s="6">
        <f>BO453*AZ453</f>
        <v>0</v>
      </c>
      <c r="BQ453" s="122"/>
      <c r="BR453" s="6">
        <f>BQ453*AZ453</f>
        <v>0</v>
      </c>
      <c r="BS453" s="8">
        <v>16</v>
      </c>
      <c r="BT453" s="8">
        <v>16</v>
      </c>
      <c r="BU453" s="415">
        <f>BT453/12</f>
        <v>1.3333333333333333</v>
      </c>
      <c r="BV453" s="421">
        <f>IF(OR(BT453=0),0,((G453-I453)/BU453))</f>
        <v>10.5</v>
      </c>
      <c r="BW453" s="420">
        <f t="shared" si="237"/>
        <v>10.5</v>
      </c>
      <c r="BX453" s="420"/>
      <c r="BY453" s="21" t="str">
        <f>A453</f>
        <v>DW40775H</v>
      </c>
    </row>
    <row r="454" spans="1:77" ht="15" customHeight="1" thickBot="1" x14ac:dyDescent="0.25">
      <c r="A454" s="96" t="s">
        <v>428</v>
      </c>
      <c r="B454" s="45" t="s">
        <v>31</v>
      </c>
      <c r="C454" s="17" t="s">
        <v>429</v>
      </c>
      <c r="D454" s="17">
        <v>16</v>
      </c>
      <c r="E454" s="18"/>
      <c r="F454" s="591"/>
      <c r="G454" s="17">
        <v>54</v>
      </c>
      <c r="H454" s="665"/>
      <c r="I454" s="536"/>
      <c r="J454" s="452"/>
      <c r="K454" s="488" t="str">
        <f>A454</f>
        <v>DW60775H</v>
      </c>
      <c r="L454" s="301" t="s">
        <v>805</v>
      </c>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77">
        <v>16</v>
      </c>
      <c r="BA454" s="85">
        <v>141</v>
      </c>
      <c r="BB454" s="232">
        <f t="shared" si="238"/>
        <v>7614</v>
      </c>
      <c r="BC454" s="232">
        <f t="shared" ref="BC454:BC459" si="239">BB454*$BC$5</f>
        <v>4987.17</v>
      </c>
      <c r="BE454" s="130"/>
      <c r="BF454" s="6">
        <f>BE454*AZ454</f>
        <v>0</v>
      </c>
      <c r="BG454" s="130"/>
      <c r="BH454" s="6">
        <f>BG454*AZ454</f>
        <v>0</v>
      </c>
      <c r="BI454" s="124"/>
      <c r="BJ454" s="6">
        <f>BI454*AZ454</f>
        <v>0</v>
      </c>
      <c r="BK454" s="130"/>
      <c r="BM454" s="124"/>
      <c r="BN454" s="6">
        <f>BM454*AZ454</f>
        <v>0</v>
      </c>
      <c r="BO454" s="130"/>
      <c r="BP454" s="6">
        <f>BO454*AZ454</f>
        <v>0</v>
      </c>
      <c r="BQ454" s="130"/>
      <c r="BR454" s="6">
        <f>BQ454*AZ454</f>
        <v>0</v>
      </c>
      <c r="BS454" s="8">
        <v>71</v>
      </c>
      <c r="BT454" s="8">
        <v>70</v>
      </c>
      <c r="BU454" s="415">
        <f>BT454/12</f>
        <v>5.833333333333333</v>
      </c>
      <c r="BV454" s="421">
        <f>IF(OR(BT454=0),0,((G454-I454)/BU454))</f>
        <v>9.257142857142858</v>
      </c>
      <c r="BW454" s="420">
        <f t="shared" si="237"/>
        <v>9.257142857142858</v>
      </c>
      <c r="BX454" s="420"/>
      <c r="BY454" s="21" t="str">
        <f>A454</f>
        <v>DW60775H</v>
      </c>
    </row>
    <row r="455" spans="1:77" ht="16.5" thickBot="1" x14ac:dyDescent="0.25">
      <c r="A455" s="15" t="s">
        <v>360</v>
      </c>
      <c r="B455" s="3"/>
      <c r="C455" s="3"/>
      <c r="D455" s="3"/>
      <c r="E455" s="16"/>
      <c r="F455" s="402"/>
      <c r="G455" s="3"/>
      <c r="H455" s="666"/>
      <c r="I455" s="402"/>
      <c r="J455" s="402"/>
      <c r="K455" s="3"/>
      <c r="N455" s="81"/>
      <c r="O455" s="9"/>
      <c r="P455" s="9"/>
      <c r="Q455" s="9"/>
      <c r="R455" s="9"/>
      <c r="S455" s="9"/>
      <c r="T455" s="9"/>
      <c r="U455" s="9"/>
      <c r="V455" s="9"/>
      <c r="W455" s="9"/>
      <c r="X455" s="9"/>
      <c r="Y455" s="9"/>
      <c r="Z455" s="9"/>
      <c r="AB455" s="9"/>
      <c r="AC455" s="9"/>
      <c r="AD455" s="9"/>
      <c r="AK455" s="9"/>
      <c r="AL455" s="9"/>
      <c r="AM455" s="9"/>
      <c r="AN455" s="9"/>
      <c r="AO455" s="9"/>
      <c r="AQ455" s="9"/>
      <c r="AR455" s="9"/>
      <c r="AS455" s="9"/>
      <c r="AZ455" s="9"/>
      <c r="BA455" s="91"/>
      <c r="BB455" s="232">
        <f t="shared" si="238"/>
        <v>0</v>
      </c>
      <c r="BC455" s="232">
        <f t="shared" si="239"/>
        <v>0</v>
      </c>
      <c r="BE455" s="221"/>
      <c r="BG455" s="221"/>
      <c r="BI455" s="127"/>
      <c r="BK455" s="221"/>
      <c r="BM455" s="127"/>
      <c r="BO455" s="221"/>
      <c r="BQ455" s="221"/>
      <c r="BV455" s="421"/>
      <c r="BW455" s="420">
        <f t="shared" si="237"/>
        <v>0</v>
      </c>
      <c r="BX455" s="420"/>
      <c r="BY455" s="15"/>
    </row>
    <row r="456" spans="1:77" ht="15.75" customHeight="1" thickBot="1" x14ac:dyDescent="0.25">
      <c r="A456" s="97" t="s">
        <v>361</v>
      </c>
      <c r="B456" s="45" t="s">
        <v>31</v>
      </c>
      <c r="C456" s="24" t="s">
        <v>316</v>
      </c>
      <c r="D456" s="67">
        <v>16</v>
      </c>
      <c r="E456" s="68"/>
      <c r="F456" s="588" t="s">
        <v>1124</v>
      </c>
      <c r="G456" s="67">
        <v>58</v>
      </c>
      <c r="H456" s="664"/>
      <c r="I456" s="449"/>
      <c r="J456" s="452"/>
      <c r="K456" s="489" t="str">
        <f>A456</f>
        <v>DW68775HJR</v>
      </c>
      <c r="L456" s="325" t="s">
        <v>831</v>
      </c>
      <c r="M456" s="1" t="s">
        <v>1215</v>
      </c>
      <c r="N456" s="24"/>
      <c r="O456" s="24"/>
      <c r="P456" s="24"/>
      <c r="Q456" s="24"/>
      <c r="R456" s="24"/>
      <c r="S456" s="24"/>
      <c r="T456" s="24"/>
      <c r="U456" s="24"/>
      <c r="V456" s="24"/>
      <c r="W456" s="24"/>
      <c r="X456" s="24"/>
      <c r="Y456" s="326"/>
      <c r="Z456" s="326"/>
      <c r="AA456" s="326"/>
      <c r="AB456" s="24"/>
      <c r="AC456" s="326"/>
      <c r="AD456" s="326"/>
      <c r="AE456" s="326"/>
      <c r="AF456" s="326"/>
      <c r="AG456" s="326"/>
      <c r="AH456" s="326"/>
      <c r="AI456" s="326"/>
      <c r="AJ456" s="326"/>
      <c r="AK456" s="24"/>
      <c r="AL456" s="24"/>
      <c r="AM456" s="24"/>
      <c r="AN456" s="326"/>
      <c r="AO456" s="326"/>
      <c r="AP456" s="326"/>
      <c r="AQ456" s="24"/>
      <c r="AR456" s="326"/>
      <c r="AS456" s="326"/>
      <c r="AT456" s="326"/>
      <c r="AU456" s="326"/>
      <c r="AV456" s="326"/>
      <c r="AW456" s="326"/>
      <c r="AX456" s="326"/>
      <c r="AY456" s="326"/>
      <c r="AZ456" s="207">
        <v>19</v>
      </c>
      <c r="BA456" s="83">
        <v>131</v>
      </c>
      <c r="BB456" s="232">
        <f t="shared" si="238"/>
        <v>7598</v>
      </c>
      <c r="BC456" s="232">
        <f t="shared" si="239"/>
        <v>4976.6900000000005</v>
      </c>
      <c r="BE456" s="128"/>
      <c r="BF456" s="6">
        <f>BE456*AZ456</f>
        <v>0</v>
      </c>
      <c r="BG456" s="128"/>
      <c r="BH456" s="6">
        <f>BG456*AZ456</f>
        <v>0</v>
      </c>
      <c r="BI456" s="120"/>
      <c r="BJ456" s="6">
        <f>BI456*AZ456</f>
        <v>0</v>
      </c>
      <c r="BK456" s="128"/>
      <c r="BM456" s="120"/>
      <c r="BN456" s="6">
        <f>BM456*AZ456</f>
        <v>0</v>
      </c>
      <c r="BO456" s="128"/>
      <c r="BP456" s="6">
        <f>BO456*AZ456</f>
        <v>0</v>
      </c>
      <c r="BQ456" s="701"/>
      <c r="BR456" s="6">
        <f>BQ456*AZ456</f>
        <v>0</v>
      </c>
      <c r="BS456" s="8">
        <v>55</v>
      </c>
      <c r="BT456" s="8">
        <v>56</v>
      </c>
      <c r="BU456" s="415">
        <f>BT456/12</f>
        <v>4.666666666666667</v>
      </c>
      <c r="BV456" s="421">
        <f>IF(OR(BT456=0),0,((G456-I456)/BU456))</f>
        <v>12.428571428571427</v>
      </c>
      <c r="BW456" s="420">
        <f t="shared" si="237"/>
        <v>12.428571428571427</v>
      </c>
      <c r="BX456" s="420"/>
      <c r="BY456" s="21" t="str">
        <f>A456</f>
        <v>DW68775HJR</v>
      </c>
    </row>
    <row r="457" spans="1:77" ht="15.75" customHeight="1" thickBot="1" x14ac:dyDescent="0.25">
      <c r="A457" s="98" t="s">
        <v>363</v>
      </c>
      <c r="B457" s="45" t="s">
        <v>31</v>
      </c>
      <c r="C457" s="1" t="s">
        <v>318</v>
      </c>
      <c r="D457" s="52">
        <v>16</v>
      </c>
      <c r="E457" s="60" t="s">
        <v>23</v>
      </c>
      <c r="F457" s="588" t="s">
        <v>1124</v>
      </c>
      <c r="G457" s="52">
        <v>64</v>
      </c>
      <c r="H457" s="664"/>
      <c r="I457" s="449"/>
      <c r="J457" s="452"/>
      <c r="K457" s="487" t="str">
        <f>A457</f>
        <v>DW68775SJR</v>
      </c>
      <c r="L457" s="327" t="s">
        <v>830</v>
      </c>
      <c r="M457" s="1" t="s">
        <v>1518</v>
      </c>
      <c r="N457" s="1"/>
      <c r="O457" s="1"/>
      <c r="P457" s="1"/>
      <c r="Q457" s="1"/>
      <c r="R457" s="1"/>
      <c r="S457" s="1"/>
      <c r="T457" s="1"/>
      <c r="U457" s="1"/>
      <c r="V457" s="1"/>
      <c r="W457" s="1"/>
      <c r="X457" s="1"/>
      <c r="Y457" s="328"/>
      <c r="Z457" s="328"/>
      <c r="AA457" s="328"/>
      <c r="AB457" s="1"/>
      <c r="AC457" s="328"/>
      <c r="AD457" s="328"/>
      <c r="AE457" s="328"/>
      <c r="AF457" s="328"/>
      <c r="AG457" s="328"/>
      <c r="AH457" s="328"/>
      <c r="AI457" s="328"/>
      <c r="AJ457" s="328"/>
      <c r="AK457" s="1"/>
      <c r="AL457" s="1"/>
      <c r="AM457" s="1"/>
      <c r="AN457" s="328"/>
      <c r="AO457" s="328"/>
      <c r="AP457" s="328"/>
      <c r="AQ457" s="1"/>
      <c r="AR457" s="328"/>
      <c r="AS457" s="328"/>
      <c r="AT457" s="328"/>
      <c r="AU457" s="328"/>
      <c r="AV457" s="328"/>
      <c r="AW457" s="328"/>
      <c r="AX457" s="328"/>
      <c r="AY457" s="328"/>
      <c r="AZ457" s="75">
        <v>19</v>
      </c>
      <c r="BA457" s="84">
        <v>123</v>
      </c>
      <c r="BB457" s="232">
        <f t="shared" si="238"/>
        <v>7872</v>
      </c>
      <c r="BC457" s="232">
        <f t="shared" si="239"/>
        <v>5156.16</v>
      </c>
      <c r="BE457" s="129"/>
      <c r="BF457" s="6">
        <f>BE457*AZ457</f>
        <v>0</v>
      </c>
      <c r="BG457" s="129"/>
      <c r="BH457" s="6">
        <f>BG457*AZ457</f>
        <v>0</v>
      </c>
      <c r="BI457" s="121"/>
      <c r="BJ457" s="6">
        <f>BI457*AZ457</f>
        <v>0</v>
      </c>
      <c r="BK457" s="129"/>
      <c r="BM457" s="121"/>
      <c r="BN457" s="6">
        <f>BM457*AZ457</f>
        <v>0</v>
      </c>
      <c r="BO457" s="129"/>
      <c r="BP457" s="6">
        <f>BO457*AZ457</f>
        <v>0</v>
      </c>
      <c r="BQ457" s="698"/>
      <c r="BR457" s="6">
        <f>BQ457*AZ457</f>
        <v>0</v>
      </c>
      <c r="BS457" s="8">
        <v>49</v>
      </c>
      <c r="BT457" s="8">
        <v>50</v>
      </c>
      <c r="BU457" s="415">
        <f>BT457/12</f>
        <v>4.166666666666667</v>
      </c>
      <c r="BV457" s="421">
        <f>IF(OR(BT457=0),0,((G457-I457)/BU457))</f>
        <v>15.36</v>
      </c>
      <c r="BW457" s="420">
        <f t="shared" si="237"/>
        <v>15.36</v>
      </c>
      <c r="BX457" s="420"/>
      <c r="BY457" s="21" t="str">
        <f>A457</f>
        <v>DW68775SJR</v>
      </c>
    </row>
    <row r="458" spans="1:77" ht="15.75" customHeight="1" thickBot="1" x14ac:dyDescent="0.25">
      <c r="A458" s="98" t="s">
        <v>362</v>
      </c>
      <c r="B458" s="45" t="s">
        <v>31</v>
      </c>
      <c r="C458" s="1" t="s">
        <v>321</v>
      </c>
      <c r="D458" s="52">
        <v>16</v>
      </c>
      <c r="E458" s="60"/>
      <c r="F458" s="588" t="s">
        <v>1124</v>
      </c>
      <c r="G458" s="52">
        <v>64</v>
      </c>
      <c r="H458" s="664"/>
      <c r="I458" s="449"/>
      <c r="J458" s="452"/>
      <c r="K458" s="487" t="str">
        <f>A458</f>
        <v>DW68775HJL</v>
      </c>
      <c r="L458" s="327" t="s">
        <v>829</v>
      </c>
      <c r="M458" s="1" t="s">
        <v>1215</v>
      </c>
      <c r="N458" s="1"/>
      <c r="O458" s="1"/>
      <c r="P458" s="1"/>
      <c r="Q458" s="1"/>
      <c r="R458" s="1"/>
      <c r="S458" s="1"/>
      <c r="T458" s="1"/>
      <c r="U458" s="1"/>
      <c r="V458" s="1"/>
      <c r="W458" s="1"/>
      <c r="X458" s="1"/>
      <c r="Y458" s="328"/>
      <c r="Z458" s="328"/>
      <c r="AA458" s="328"/>
      <c r="AB458" s="1"/>
      <c r="AC458" s="328"/>
      <c r="AD458" s="328"/>
      <c r="AE458" s="328"/>
      <c r="AF458" s="328"/>
      <c r="AG458" s="328"/>
      <c r="AH458" s="328"/>
      <c r="AI458" s="328"/>
      <c r="AJ458" s="328"/>
      <c r="AK458" s="1"/>
      <c r="AL458" s="1"/>
      <c r="AM458" s="1"/>
      <c r="AN458" s="328"/>
      <c r="AO458" s="328"/>
      <c r="AP458" s="328"/>
      <c r="AQ458" s="1"/>
      <c r="AR458" s="328"/>
      <c r="AS458" s="328"/>
      <c r="AT458" s="328"/>
      <c r="AU458" s="328"/>
      <c r="AV458" s="328"/>
      <c r="AW458" s="328"/>
      <c r="AX458" s="328"/>
      <c r="AY458" s="328"/>
      <c r="AZ458" s="75">
        <v>19</v>
      </c>
      <c r="BA458" s="84">
        <v>131</v>
      </c>
      <c r="BB458" s="232">
        <f t="shared" si="238"/>
        <v>8384</v>
      </c>
      <c r="BC458" s="232">
        <f t="shared" si="239"/>
        <v>5491.52</v>
      </c>
      <c r="BE458" s="129"/>
      <c r="BF458" s="6">
        <f>BE458*AZ458</f>
        <v>0</v>
      </c>
      <c r="BG458" s="129"/>
      <c r="BH458" s="6">
        <f>BG458*AZ458</f>
        <v>0</v>
      </c>
      <c r="BI458" s="359"/>
      <c r="BJ458" s="6">
        <f>BI458*AZ458</f>
        <v>0</v>
      </c>
      <c r="BK458" s="129"/>
      <c r="BM458" s="121"/>
      <c r="BN458" s="6">
        <f>BM458*AZ458</f>
        <v>0</v>
      </c>
      <c r="BO458" s="129"/>
      <c r="BP458" s="6">
        <f>BO458*AZ458</f>
        <v>0</v>
      </c>
      <c r="BQ458" s="121"/>
      <c r="BR458" s="6">
        <f>BQ458*AZ458</f>
        <v>0</v>
      </c>
      <c r="BS458" s="8">
        <v>65</v>
      </c>
      <c r="BT458" s="8">
        <v>62</v>
      </c>
      <c r="BU458" s="415">
        <f>BT458/12</f>
        <v>5.166666666666667</v>
      </c>
      <c r="BV458" s="421">
        <f>IF(OR(BT458=0),0,((G458-I458)/BU458))</f>
        <v>12.387096774193548</v>
      </c>
      <c r="BW458" s="420">
        <f t="shared" si="237"/>
        <v>12.387096774193548</v>
      </c>
      <c r="BX458" s="420"/>
      <c r="BY458" s="21" t="str">
        <f>A458</f>
        <v>DW68775HJL</v>
      </c>
    </row>
    <row r="459" spans="1:77" ht="15.75" customHeight="1" x14ac:dyDescent="0.2">
      <c r="A459" s="98" t="s">
        <v>364</v>
      </c>
      <c r="B459" s="45" t="s">
        <v>31</v>
      </c>
      <c r="C459" s="1" t="s">
        <v>365</v>
      </c>
      <c r="D459" s="52">
        <v>16</v>
      </c>
      <c r="E459" s="60" t="s">
        <v>23</v>
      </c>
      <c r="F459" s="588" t="s">
        <v>1124</v>
      </c>
      <c r="G459" s="52">
        <v>59</v>
      </c>
      <c r="H459" s="664"/>
      <c r="I459" s="449"/>
      <c r="J459" s="452"/>
      <c r="K459" s="487" t="s">
        <v>364</v>
      </c>
      <c r="L459" s="327" t="s">
        <v>989</v>
      </c>
      <c r="M459" s="1" t="s">
        <v>1518</v>
      </c>
      <c r="N459" s="1"/>
      <c r="O459" s="1"/>
      <c r="P459" s="1"/>
      <c r="Q459" s="1"/>
      <c r="R459" s="1"/>
      <c r="S459" s="1"/>
      <c r="T459" s="1"/>
      <c r="U459" s="1"/>
      <c r="V459" s="1"/>
      <c r="W459" s="1"/>
      <c r="X459" s="1"/>
      <c r="Y459" s="328"/>
      <c r="Z459" s="328"/>
      <c r="AA459" s="328"/>
      <c r="AB459" s="1"/>
      <c r="AC459" s="328"/>
      <c r="AD459" s="328"/>
      <c r="AE459" s="328"/>
      <c r="AF459" s="328"/>
      <c r="AG459" s="328"/>
      <c r="AH459" s="328"/>
      <c r="AI459" s="328"/>
      <c r="AJ459" s="328"/>
      <c r="AK459" s="1"/>
      <c r="AL459" s="1"/>
      <c r="AM459" s="1"/>
      <c r="AN459" s="328"/>
      <c r="AO459" s="328"/>
      <c r="AP459" s="328"/>
      <c r="AQ459" s="1"/>
      <c r="AR459" s="328"/>
      <c r="AS459" s="328"/>
      <c r="AT459" s="328"/>
      <c r="AU459" s="328"/>
      <c r="AV459" s="328"/>
      <c r="AW459" s="328"/>
      <c r="AX459" s="328"/>
      <c r="AY459" s="328"/>
      <c r="AZ459" s="75">
        <v>19</v>
      </c>
      <c r="BA459" s="84">
        <v>123</v>
      </c>
      <c r="BB459" s="232">
        <f t="shared" si="238"/>
        <v>7257</v>
      </c>
      <c r="BC459" s="232">
        <f t="shared" si="239"/>
        <v>4753.335</v>
      </c>
      <c r="BE459" s="129"/>
      <c r="BF459" s="6">
        <f>BE459*AZ459</f>
        <v>0</v>
      </c>
      <c r="BG459" s="129"/>
      <c r="BH459" s="6">
        <f>BG459*AZ459</f>
        <v>0</v>
      </c>
      <c r="BI459" s="359"/>
      <c r="BJ459" s="6">
        <f>BI459*AZ459</f>
        <v>0</v>
      </c>
      <c r="BK459" s="129"/>
      <c r="BM459" s="121"/>
      <c r="BN459" s="6">
        <f>BM459*AZ459</f>
        <v>0</v>
      </c>
      <c r="BO459" s="129"/>
      <c r="BP459" s="6">
        <f>BO459*AZ459</f>
        <v>0</v>
      </c>
      <c r="BQ459" s="129"/>
      <c r="BR459" s="6">
        <f>BQ459*AZ459</f>
        <v>0</v>
      </c>
      <c r="BS459" s="8">
        <v>60</v>
      </c>
      <c r="BT459" s="8">
        <v>57</v>
      </c>
      <c r="BU459" s="415">
        <f>BT459/12</f>
        <v>4.75</v>
      </c>
      <c r="BV459" s="421">
        <f>IF(OR(BT459=0),0,((G459-I459)/BU459))</f>
        <v>12.421052631578947</v>
      </c>
      <c r="BW459" s="420">
        <f t="shared" si="237"/>
        <v>12.421052631578947</v>
      </c>
      <c r="BX459" s="420"/>
      <c r="BY459" s="21" t="str">
        <f>A459</f>
        <v>DW68775SJL</v>
      </c>
    </row>
    <row r="460" spans="1:77" ht="26.25" customHeight="1" x14ac:dyDescent="0.2">
      <c r="A460" s="65"/>
      <c r="B460" s="52"/>
      <c r="C460" s="52"/>
      <c r="D460" s="52"/>
      <c r="E460" s="60"/>
      <c r="F460" s="406"/>
      <c r="G460" s="52"/>
      <c r="H460" s="669"/>
      <c r="I460" s="406"/>
      <c r="J460" s="406"/>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106"/>
      <c r="BB460" s="232"/>
      <c r="BC460" s="232"/>
      <c r="BE460" s="222"/>
      <c r="BG460" s="222"/>
      <c r="BI460" s="126"/>
      <c r="BK460" s="222"/>
      <c r="BM460" s="126"/>
      <c r="BO460" s="222"/>
      <c r="BQ460" s="222"/>
      <c r="BV460" s="421"/>
      <c r="BW460" s="420">
        <f t="shared" si="237"/>
        <v>0</v>
      </c>
      <c r="BX460" s="420"/>
      <c r="BY460" s="65"/>
    </row>
    <row r="461" spans="1:77" ht="16.5" customHeight="1" x14ac:dyDescent="0.2">
      <c r="A461" s="98" t="s">
        <v>390</v>
      </c>
      <c r="B461" s="45" t="s">
        <v>31</v>
      </c>
      <c r="C461" s="1" t="s">
        <v>394</v>
      </c>
      <c r="D461" s="52">
        <v>16</v>
      </c>
      <c r="E461" s="60"/>
      <c r="F461" s="589" t="s">
        <v>1125</v>
      </c>
      <c r="G461" s="1">
        <v>31</v>
      </c>
      <c r="H461" s="672"/>
      <c r="I461" s="397"/>
      <c r="J461" s="452"/>
      <c r="K461" s="487" t="str">
        <f>A461</f>
        <v>DW70775HJR</v>
      </c>
      <c r="L461" s="327" t="s">
        <v>832</v>
      </c>
      <c r="M461" s="1"/>
      <c r="N461" s="1"/>
      <c r="O461" s="1"/>
      <c r="P461" s="1"/>
      <c r="Q461" s="1"/>
      <c r="R461" s="1"/>
      <c r="S461" s="1"/>
      <c r="T461" s="1"/>
      <c r="U461" s="1"/>
      <c r="V461" s="1"/>
      <c r="W461" s="1"/>
      <c r="X461" s="1"/>
      <c r="Y461" s="328"/>
      <c r="Z461" s="328"/>
      <c r="AA461" s="328"/>
      <c r="AB461" s="1"/>
      <c r="AC461" s="328"/>
      <c r="AD461" s="328"/>
      <c r="AE461" s="328"/>
      <c r="AF461" s="328"/>
      <c r="AG461" s="328"/>
      <c r="AH461" s="328"/>
      <c r="AI461" s="328"/>
      <c r="AJ461" s="328"/>
      <c r="AK461" s="1"/>
      <c r="AL461" s="1"/>
      <c r="AM461" s="1"/>
      <c r="AN461" s="328"/>
      <c r="AO461" s="328"/>
      <c r="AP461" s="328"/>
      <c r="AQ461" s="1"/>
      <c r="AR461" s="328"/>
      <c r="AS461" s="328"/>
      <c r="AT461" s="328"/>
      <c r="AU461" s="328"/>
      <c r="AV461" s="328"/>
      <c r="AW461" s="328"/>
      <c r="AX461" s="328"/>
      <c r="AY461" s="328"/>
      <c r="AZ461" s="75">
        <v>19</v>
      </c>
      <c r="BA461" s="84">
        <v>139</v>
      </c>
      <c r="BB461" s="232">
        <f>G461*BA461</f>
        <v>4309</v>
      </c>
      <c r="BC461" s="232">
        <f>BB461*$BC$5</f>
        <v>2822.395</v>
      </c>
      <c r="BE461" s="129"/>
      <c r="BF461" s="6">
        <f>BE461*AZ461</f>
        <v>0</v>
      </c>
      <c r="BG461" s="129"/>
      <c r="BH461" s="6">
        <f>BG461*AZ461</f>
        <v>0</v>
      </c>
      <c r="BI461" s="121"/>
      <c r="BJ461" s="6">
        <f>BI461*AZ461</f>
        <v>0</v>
      </c>
      <c r="BK461" s="129"/>
      <c r="BM461" s="121"/>
      <c r="BN461" s="6">
        <f>BM461*AZ461</f>
        <v>0</v>
      </c>
      <c r="BO461" s="129"/>
      <c r="BP461" s="6">
        <f>BO461*AZ461</f>
        <v>0</v>
      </c>
      <c r="BQ461" s="129"/>
      <c r="BR461" s="6">
        <f>BQ461*AZ461</f>
        <v>0</v>
      </c>
      <c r="BS461" s="8">
        <v>45</v>
      </c>
      <c r="BT461" s="8">
        <v>46</v>
      </c>
      <c r="BU461" s="415">
        <f>BT461/12</f>
        <v>3.8333333333333335</v>
      </c>
      <c r="BV461" s="421">
        <f>IF(OR(BT461=0),0,((G461-I461)/BU461))</f>
        <v>8.0869565217391308</v>
      </c>
      <c r="BW461" s="420">
        <f t="shared" si="237"/>
        <v>8.0869565217391308</v>
      </c>
      <c r="BX461" s="420"/>
      <c r="BY461" s="21" t="str">
        <f>A461</f>
        <v>DW70775HJR</v>
      </c>
    </row>
    <row r="462" spans="1:77" ht="16.5" customHeight="1" x14ac:dyDescent="0.2">
      <c r="A462" s="98" t="s">
        <v>392</v>
      </c>
      <c r="B462" s="45" t="s">
        <v>31</v>
      </c>
      <c r="C462" s="1" t="s">
        <v>396</v>
      </c>
      <c r="D462" s="52">
        <v>16</v>
      </c>
      <c r="E462" s="60" t="s">
        <v>23</v>
      </c>
      <c r="F462" s="589" t="s">
        <v>1125</v>
      </c>
      <c r="G462" s="1">
        <v>44</v>
      </c>
      <c r="H462" s="672"/>
      <c r="I462" s="397"/>
      <c r="J462" s="452"/>
      <c r="K462" s="487" t="str">
        <f>A462</f>
        <v>DW70775SJR</v>
      </c>
      <c r="L462" s="327" t="s">
        <v>835</v>
      </c>
      <c r="M462" s="1" t="s">
        <v>1391</v>
      </c>
      <c r="N462" s="345"/>
      <c r="O462" s="1"/>
      <c r="P462" s="1"/>
      <c r="Q462" s="1"/>
      <c r="R462" s="1"/>
      <c r="S462" s="1"/>
      <c r="T462" s="1"/>
      <c r="U462" s="1"/>
      <c r="V462" s="1"/>
      <c r="W462" s="1"/>
      <c r="X462" s="1"/>
      <c r="Y462" s="328"/>
      <c r="Z462" s="328"/>
      <c r="AA462" s="328"/>
      <c r="AB462" s="1"/>
      <c r="AC462" s="328"/>
      <c r="AD462" s="328"/>
      <c r="AE462" s="328"/>
      <c r="AF462" s="328"/>
      <c r="AG462" s="328"/>
      <c r="AH462" s="328"/>
      <c r="AI462" s="328"/>
      <c r="AJ462" s="328"/>
      <c r="AK462" s="1"/>
      <c r="AL462" s="1"/>
      <c r="AM462" s="1"/>
      <c r="AN462" s="328"/>
      <c r="AO462" s="328"/>
      <c r="AP462" s="328"/>
      <c r="AQ462" s="1"/>
      <c r="AR462" s="328"/>
      <c r="AS462" s="328"/>
      <c r="AT462" s="328"/>
      <c r="AU462" s="328"/>
      <c r="AV462" s="328"/>
      <c r="AW462" s="328"/>
      <c r="AX462" s="328"/>
      <c r="AY462" s="328"/>
      <c r="AZ462" s="75">
        <v>19</v>
      </c>
      <c r="BA462" s="84">
        <v>124</v>
      </c>
      <c r="BB462" s="232">
        <f>G462*BA462</f>
        <v>5456</v>
      </c>
      <c r="BC462" s="232">
        <f>BB462*$BC$5</f>
        <v>3573.6800000000003</v>
      </c>
      <c r="BE462" s="129"/>
      <c r="BF462" s="6">
        <f>BE462*AZ462</f>
        <v>0</v>
      </c>
      <c r="BG462" s="129"/>
      <c r="BH462" s="6">
        <f>BG462*AZ462</f>
        <v>0</v>
      </c>
      <c r="BI462" s="121"/>
      <c r="BJ462" s="6">
        <f>BI462*AZ462</f>
        <v>0</v>
      </c>
      <c r="BK462" s="129"/>
      <c r="BM462" s="121"/>
      <c r="BN462" s="6">
        <f>BM462*AZ462</f>
        <v>0</v>
      </c>
      <c r="BO462" s="129"/>
      <c r="BP462" s="6">
        <f>BO462*AZ462</f>
        <v>0</v>
      </c>
      <c r="BQ462" s="129"/>
      <c r="BR462" s="6">
        <f>BQ462*AZ462</f>
        <v>0</v>
      </c>
      <c r="BS462" s="8">
        <v>34</v>
      </c>
      <c r="BT462" s="8">
        <v>36</v>
      </c>
      <c r="BU462" s="415">
        <f>BT462/12</f>
        <v>3</v>
      </c>
      <c r="BV462" s="421">
        <f>IF(OR(BT462=0),0,((G462-I462)/BU462))</f>
        <v>14.666666666666666</v>
      </c>
      <c r="BW462" s="420">
        <f t="shared" si="237"/>
        <v>14.666666666666666</v>
      </c>
      <c r="BX462" s="420"/>
      <c r="BY462" s="21" t="str">
        <f>A462</f>
        <v>DW70775SJR</v>
      </c>
    </row>
    <row r="463" spans="1:77" ht="16.5" customHeight="1" x14ac:dyDescent="0.2">
      <c r="A463" s="98" t="s">
        <v>391</v>
      </c>
      <c r="B463" s="45" t="s">
        <v>31</v>
      </c>
      <c r="C463" s="1" t="s">
        <v>395</v>
      </c>
      <c r="D463" s="52">
        <v>16</v>
      </c>
      <c r="E463" s="60"/>
      <c r="F463" s="589" t="s">
        <v>1125</v>
      </c>
      <c r="G463" s="1">
        <v>8</v>
      </c>
      <c r="H463" s="672"/>
      <c r="I463" s="397"/>
      <c r="J463" s="452"/>
      <c r="K463" s="487" t="str">
        <f>A463</f>
        <v>DW70775HJL</v>
      </c>
      <c r="L463" s="327" t="s">
        <v>834</v>
      </c>
      <c r="M463" s="1"/>
      <c r="N463" s="1"/>
      <c r="O463" s="1"/>
      <c r="P463" s="1"/>
      <c r="Q463" s="1"/>
      <c r="R463" s="1"/>
      <c r="S463" s="1"/>
      <c r="T463" s="1"/>
      <c r="U463" s="1"/>
      <c r="V463" s="1"/>
      <c r="W463" s="1"/>
      <c r="X463" s="1"/>
      <c r="Y463" s="328"/>
      <c r="Z463" s="328"/>
      <c r="AA463" s="328"/>
      <c r="AB463" s="1"/>
      <c r="AC463" s="328"/>
      <c r="AD463" s="328"/>
      <c r="AE463" s="328"/>
      <c r="AF463" s="328"/>
      <c r="AG463" s="328"/>
      <c r="AH463" s="328"/>
      <c r="AI463" s="328"/>
      <c r="AJ463" s="328"/>
      <c r="AK463" s="1"/>
      <c r="AL463" s="1"/>
      <c r="AM463" s="1"/>
      <c r="AN463" s="328"/>
      <c r="AO463" s="328"/>
      <c r="AP463" s="328"/>
      <c r="AQ463" s="1"/>
      <c r="AR463" s="328"/>
      <c r="AS463" s="328"/>
      <c r="AT463" s="328"/>
      <c r="AU463" s="328"/>
      <c r="AV463" s="328"/>
      <c r="AW463" s="328"/>
      <c r="AX463" s="328"/>
      <c r="AY463" s="328"/>
      <c r="AZ463" s="75">
        <v>19</v>
      </c>
      <c r="BA463" s="84">
        <v>139</v>
      </c>
      <c r="BB463" s="232">
        <f>G463*BA463</f>
        <v>1112</v>
      </c>
      <c r="BC463" s="232">
        <f>BB463*$BC$5</f>
        <v>728.36</v>
      </c>
      <c r="BE463" s="129"/>
      <c r="BF463" s="6">
        <f>BE463*AZ463</f>
        <v>0</v>
      </c>
      <c r="BG463" s="129">
        <v>18</v>
      </c>
      <c r="BH463" s="6">
        <f>BG463*AZ463</f>
        <v>342</v>
      </c>
      <c r="BI463" s="121"/>
      <c r="BJ463" s="6">
        <f>BI463*AZ463</f>
        <v>0</v>
      </c>
      <c r="BK463" s="129"/>
      <c r="BM463" s="121"/>
      <c r="BN463" s="6">
        <f>BM463*AZ463</f>
        <v>0</v>
      </c>
      <c r="BO463" s="129"/>
      <c r="BP463" s="6">
        <f>BO463*AZ463</f>
        <v>0</v>
      </c>
      <c r="BQ463" s="129"/>
      <c r="BR463" s="6">
        <f>BQ463*AZ463</f>
        <v>0</v>
      </c>
      <c r="BS463" s="8">
        <v>35</v>
      </c>
      <c r="BT463" s="8">
        <v>33</v>
      </c>
      <c r="BU463" s="415">
        <f>BT463/12</f>
        <v>2.75</v>
      </c>
      <c r="BV463" s="421">
        <f>IF(OR(BT463=0),0,((G463-I463)/BU463))</f>
        <v>2.9090909090909092</v>
      </c>
      <c r="BW463" s="420">
        <f t="shared" si="237"/>
        <v>9.454545454545455</v>
      </c>
      <c r="BX463" s="420"/>
      <c r="BY463" s="21" t="str">
        <f>A463</f>
        <v>DW70775HJL</v>
      </c>
    </row>
    <row r="464" spans="1:77" ht="16.5" customHeight="1" thickBot="1" x14ac:dyDescent="0.25">
      <c r="A464" s="99" t="s">
        <v>393</v>
      </c>
      <c r="B464" s="45" t="s">
        <v>31</v>
      </c>
      <c r="C464" s="17" t="s">
        <v>401</v>
      </c>
      <c r="D464" s="100">
        <v>16</v>
      </c>
      <c r="E464" s="101" t="s">
        <v>23</v>
      </c>
      <c r="F464" s="589" t="s">
        <v>1125</v>
      </c>
      <c r="G464" s="17">
        <v>11</v>
      </c>
      <c r="H464" s="672"/>
      <c r="I464" s="399"/>
      <c r="J464" s="452"/>
      <c r="K464" s="488" t="str">
        <f>A464</f>
        <v>DW70775SJL</v>
      </c>
      <c r="L464" s="329" t="s">
        <v>833</v>
      </c>
      <c r="M464" s="17"/>
      <c r="N464" s="17"/>
      <c r="O464" s="17"/>
      <c r="P464" s="17"/>
      <c r="Q464" s="17"/>
      <c r="R464" s="17"/>
      <c r="S464" s="17"/>
      <c r="T464" s="17"/>
      <c r="U464" s="17"/>
      <c r="V464" s="17"/>
      <c r="W464" s="17"/>
      <c r="X464" s="17"/>
      <c r="Y464" s="322"/>
      <c r="Z464" s="322"/>
      <c r="AA464" s="322"/>
      <c r="AB464" s="17"/>
      <c r="AC464" s="322"/>
      <c r="AD464" s="322"/>
      <c r="AE464" s="322"/>
      <c r="AF464" s="322"/>
      <c r="AG464" s="322"/>
      <c r="AH464" s="322"/>
      <c r="AI464" s="322"/>
      <c r="AJ464" s="322"/>
      <c r="AK464" s="17"/>
      <c r="AL464" s="17"/>
      <c r="AM464" s="17"/>
      <c r="AN464" s="322"/>
      <c r="AO464" s="322"/>
      <c r="AP464" s="322"/>
      <c r="AQ464" s="17"/>
      <c r="AR464" s="322"/>
      <c r="AS464" s="322"/>
      <c r="AT464" s="322"/>
      <c r="AU464" s="322"/>
      <c r="AV464" s="322"/>
      <c r="AW464" s="322"/>
      <c r="AX464" s="322"/>
      <c r="AY464" s="322"/>
      <c r="AZ464" s="77">
        <v>19</v>
      </c>
      <c r="BA464" s="85">
        <v>124</v>
      </c>
      <c r="BB464" s="232">
        <f>G464*BA464</f>
        <v>1364</v>
      </c>
      <c r="BC464" s="232">
        <f>BB464*$BC$5</f>
        <v>893.42000000000007</v>
      </c>
      <c r="BE464" s="130"/>
      <c r="BF464" s="6">
        <f>BE464*AZ464</f>
        <v>0</v>
      </c>
      <c r="BG464" s="130"/>
      <c r="BH464" s="6">
        <f>BG464*AZ464</f>
        <v>0</v>
      </c>
      <c r="BI464" s="124"/>
      <c r="BJ464" s="6">
        <f>BI464*AZ464</f>
        <v>0</v>
      </c>
      <c r="BK464" s="130"/>
      <c r="BM464" s="124"/>
      <c r="BN464" s="6">
        <f>BM464*AZ464</f>
        <v>0</v>
      </c>
      <c r="BO464" s="130"/>
      <c r="BP464" s="6">
        <f>BO464*AZ464</f>
        <v>0</v>
      </c>
      <c r="BQ464" s="130"/>
      <c r="BR464" s="6">
        <f>BQ464*AZ464</f>
        <v>0</v>
      </c>
      <c r="BS464" s="8">
        <v>25</v>
      </c>
      <c r="BT464" s="8">
        <v>24</v>
      </c>
      <c r="BU464" s="415">
        <f>BT464/12</f>
        <v>2</v>
      </c>
      <c r="BV464" s="421">
        <f>IF(OR(BT464=0),0,((G464-I464)/BU464))</f>
        <v>5.5</v>
      </c>
      <c r="BW464" s="420">
        <f t="shared" si="237"/>
        <v>5.5</v>
      </c>
      <c r="BX464" s="420"/>
      <c r="BY464" s="21" t="str">
        <f>A464</f>
        <v>DW70775SJL</v>
      </c>
    </row>
    <row r="465" spans="1:77" ht="26.25" customHeight="1" x14ac:dyDescent="0.2">
      <c r="A465" s="80"/>
      <c r="B465" s="81"/>
      <c r="C465" s="81"/>
      <c r="D465" s="81"/>
      <c r="E465" s="82"/>
      <c r="F465" s="398"/>
      <c r="G465" s="9"/>
      <c r="H465" s="277"/>
      <c r="I465" s="398"/>
      <c r="J465" s="398"/>
      <c r="K465" s="81"/>
      <c r="L465" s="81"/>
      <c r="M465" s="81"/>
      <c r="N465" s="9"/>
      <c r="O465" s="81"/>
      <c r="P465" s="81"/>
      <c r="Q465" s="81"/>
      <c r="R465" s="81"/>
      <c r="S465" s="9"/>
      <c r="T465" s="9"/>
      <c r="U465" s="9"/>
      <c r="V465" s="9"/>
      <c r="W465" s="9"/>
      <c r="X465" s="9"/>
      <c r="Y465" s="9"/>
      <c r="Z465" s="9"/>
      <c r="AB465" s="9"/>
      <c r="AC465" s="9"/>
      <c r="AD465" s="9"/>
      <c r="AK465" s="9"/>
      <c r="AL465" s="9"/>
      <c r="AM465" s="9"/>
      <c r="AN465" s="9"/>
      <c r="AO465" s="9"/>
      <c r="AQ465" s="9"/>
      <c r="AR465" s="9"/>
      <c r="AS465" s="9"/>
      <c r="AZ465" s="9"/>
      <c r="BB465" s="232"/>
      <c r="BC465" s="232"/>
      <c r="BE465" s="195"/>
      <c r="BG465" s="195"/>
      <c r="BI465" s="81"/>
      <c r="BK465" s="195"/>
      <c r="BM465" s="81"/>
      <c r="BO465" s="195"/>
      <c r="BQ465" s="195"/>
      <c r="BV465" s="421"/>
      <c r="BW465" s="420">
        <f t="shared" si="237"/>
        <v>0</v>
      </c>
      <c r="BX465" s="420"/>
      <c r="BY465" s="80"/>
    </row>
    <row r="466" spans="1:77" ht="16.5" thickBot="1" x14ac:dyDescent="0.25">
      <c r="A466" s="15" t="s">
        <v>246</v>
      </c>
      <c r="B466" s="3"/>
      <c r="C466" s="3"/>
      <c r="D466" s="3"/>
      <c r="E466" s="16"/>
      <c r="F466" s="402"/>
      <c r="G466" s="3"/>
      <c r="H466" s="666"/>
      <c r="I466" s="402"/>
      <c r="J466" s="402"/>
      <c r="K466" s="3"/>
      <c r="N466" s="9"/>
      <c r="O466" s="9"/>
      <c r="P466" s="9"/>
      <c r="Q466" s="9"/>
      <c r="R466" s="9"/>
      <c r="S466" s="9"/>
      <c r="T466" s="9"/>
      <c r="U466" s="9"/>
      <c r="V466" s="9"/>
      <c r="W466" s="9"/>
      <c r="X466" s="9"/>
      <c r="Y466" s="9"/>
      <c r="Z466" s="9"/>
      <c r="AB466" s="9"/>
      <c r="AC466" s="9"/>
      <c r="AD466" s="9"/>
      <c r="AK466" s="9"/>
      <c r="AL466" s="9"/>
      <c r="AM466" s="9"/>
      <c r="AN466" s="9"/>
      <c r="AO466" s="9"/>
      <c r="AQ466" s="9"/>
      <c r="AR466" s="9"/>
      <c r="AS466" s="9"/>
      <c r="AZ466" s="9"/>
      <c r="BB466" s="232"/>
      <c r="BC466" s="232"/>
      <c r="BE466" s="190"/>
      <c r="BG466" s="190"/>
      <c r="BI466" s="9"/>
      <c r="BK466" s="190"/>
      <c r="BM466" s="9"/>
      <c r="BO466" s="190"/>
      <c r="BQ466" s="190"/>
      <c r="BV466" s="421"/>
      <c r="BW466" s="420">
        <f t="shared" si="237"/>
        <v>0</v>
      </c>
      <c r="BX466" s="420"/>
      <c r="BY466" s="15" t="s">
        <v>246</v>
      </c>
    </row>
    <row r="467" spans="1:77" ht="15.75" customHeight="1" thickBot="1" x14ac:dyDescent="0.25">
      <c r="A467" s="545" t="s">
        <v>92</v>
      </c>
      <c r="B467" s="45" t="s">
        <v>31</v>
      </c>
      <c r="C467" s="24" t="s">
        <v>76</v>
      </c>
      <c r="D467" s="24">
        <v>16</v>
      </c>
      <c r="E467" s="25"/>
      <c r="F467" s="588"/>
      <c r="G467" s="24">
        <v>92</v>
      </c>
      <c r="H467" s="663"/>
      <c r="I467" s="535"/>
      <c r="J467" s="452"/>
      <c r="K467" s="546" t="s">
        <v>92</v>
      </c>
      <c r="L467" s="377" t="s">
        <v>769</v>
      </c>
      <c r="M467" s="1"/>
      <c r="N467" s="113"/>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75">
        <v>8</v>
      </c>
      <c r="BA467" s="265"/>
      <c r="BB467" s="232">
        <f>G467*BA467</f>
        <v>0</v>
      </c>
      <c r="BC467" s="232">
        <f>BB467*$BC$5</f>
        <v>0</v>
      </c>
      <c r="BE467" s="128"/>
      <c r="BF467" s="6">
        <f>BE467*AZ467</f>
        <v>0</v>
      </c>
      <c r="BG467" s="128"/>
      <c r="BH467" s="6">
        <f>BG467*AZ467</f>
        <v>0</v>
      </c>
      <c r="BI467" s="120"/>
      <c r="BJ467" s="6">
        <f>BI467*AZ467</f>
        <v>0</v>
      </c>
      <c r="BK467" s="128"/>
      <c r="BM467" s="120"/>
      <c r="BN467" s="6">
        <f>BM467*AZ467</f>
        <v>0</v>
      </c>
      <c r="BO467" s="128"/>
      <c r="BP467" s="6">
        <f>BO467*AZ467</f>
        <v>0</v>
      </c>
      <c r="BQ467" s="701"/>
      <c r="BR467" s="6">
        <f>BQ467*AZ467</f>
        <v>0</v>
      </c>
      <c r="BS467" s="8">
        <v>217</v>
      </c>
      <c r="BT467" s="8">
        <v>192</v>
      </c>
      <c r="BU467" s="415">
        <f>BT467/12</f>
        <v>16</v>
      </c>
      <c r="BV467" s="421">
        <f>IF(OR(BT467=0),0,((G467-I467)/BU467))</f>
        <v>5.75</v>
      </c>
      <c r="BW467" s="420">
        <f t="shared" si="237"/>
        <v>5.75</v>
      </c>
      <c r="BX467" s="420"/>
      <c r="BY467" s="21" t="str">
        <f>A467</f>
        <v>DW30825H</v>
      </c>
    </row>
    <row r="468" spans="1:77" ht="15.75" customHeight="1" x14ac:dyDescent="0.2">
      <c r="A468" s="66" t="s">
        <v>352</v>
      </c>
      <c r="B468" s="45" t="s">
        <v>31</v>
      </c>
      <c r="C468" s="1" t="s">
        <v>166</v>
      </c>
      <c r="D468" s="1">
        <v>16</v>
      </c>
      <c r="E468" s="2"/>
      <c r="F468" s="589"/>
      <c r="G468" s="1">
        <v>13</v>
      </c>
      <c r="H468" s="664"/>
      <c r="I468" s="449"/>
      <c r="J468" s="560"/>
      <c r="K468" s="490" t="str">
        <f>A468</f>
        <v>DW40825H</v>
      </c>
      <c r="L468" s="300" t="s">
        <v>770</v>
      </c>
      <c r="M468" s="328"/>
      <c r="N468" s="1"/>
      <c r="O468" s="315"/>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75">
        <v>11</v>
      </c>
      <c r="BA468" s="84"/>
      <c r="BB468" s="232">
        <f>G468*BA468</f>
        <v>0</v>
      </c>
      <c r="BC468" s="232">
        <f>BB468*$BC$5</f>
        <v>0</v>
      </c>
      <c r="BE468" s="129"/>
      <c r="BF468" s="6">
        <f>BE468*AZ468</f>
        <v>0</v>
      </c>
      <c r="BG468" s="129"/>
      <c r="BH468" s="6">
        <f>BG468*AZ468</f>
        <v>0</v>
      </c>
      <c r="BI468" s="121"/>
      <c r="BJ468" s="6">
        <f>BI468*AZ468</f>
        <v>0</v>
      </c>
      <c r="BK468" s="129"/>
      <c r="BM468" s="121"/>
      <c r="BN468" s="6">
        <f>BM468*AZ468</f>
        <v>0</v>
      </c>
      <c r="BO468" s="129"/>
      <c r="BP468" s="6">
        <f>BO468*AZ468</f>
        <v>0</v>
      </c>
      <c r="BQ468" s="698"/>
      <c r="BR468" s="6">
        <f>BQ468*AZ468</f>
        <v>0</v>
      </c>
      <c r="BS468" s="8">
        <v>10</v>
      </c>
      <c r="BT468" s="8">
        <v>7</v>
      </c>
      <c r="BU468" s="415">
        <f>BT468/12</f>
        <v>0.58333333333333337</v>
      </c>
      <c r="BV468" s="421">
        <f>IF(OR(BT468=0),0,((G468-I468)/BU468))</f>
        <v>22.285714285714285</v>
      </c>
      <c r="BW468" s="420">
        <f t="shared" si="237"/>
        <v>22.285714285714285</v>
      </c>
      <c r="BX468" s="420"/>
      <c r="BY468" s="21" t="str">
        <f>A468</f>
        <v>DW40825H</v>
      </c>
    </row>
    <row r="469" spans="1:77" ht="17.25" customHeight="1" thickBot="1" x14ac:dyDescent="0.25">
      <c r="A469" s="279" t="s">
        <v>353</v>
      </c>
      <c r="B469" s="45" t="s">
        <v>31</v>
      </c>
      <c r="C469" s="49" t="s">
        <v>167</v>
      </c>
      <c r="D469" s="49">
        <v>16</v>
      </c>
      <c r="E469" s="50"/>
      <c r="F469" s="593"/>
      <c r="G469" s="49">
        <v>122</v>
      </c>
      <c r="H469" s="668"/>
      <c r="I469" s="449"/>
      <c r="J469" s="452"/>
      <c r="K469" s="491" t="str">
        <f>A469</f>
        <v>DW60825H</v>
      </c>
      <c r="L469" s="304" t="s">
        <v>770</v>
      </c>
      <c r="M469" s="353" t="s">
        <v>1321</v>
      </c>
      <c r="N469" s="1" t="s">
        <v>1356</v>
      </c>
      <c r="O469" s="394"/>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210">
        <v>16</v>
      </c>
      <c r="BA469" s="94"/>
      <c r="BB469" s="232">
        <f>G469*BA469</f>
        <v>0</v>
      </c>
      <c r="BC469" s="232">
        <f>BB469*$BC$5</f>
        <v>0</v>
      </c>
      <c r="BE469" s="129"/>
      <c r="BF469" s="6">
        <f>BE469*AZ469</f>
        <v>0</v>
      </c>
      <c r="BG469" s="129"/>
      <c r="BH469" s="6">
        <f>BG469*AZ469</f>
        <v>0</v>
      </c>
      <c r="BI469" s="121"/>
      <c r="BJ469" s="6">
        <f>BI469*AZ469</f>
        <v>0</v>
      </c>
      <c r="BK469" s="129"/>
      <c r="BM469" s="121"/>
      <c r="BN469" s="6">
        <f>BM469*AZ469</f>
        <v>0</v>
      </c>
      <c r="BO469" s="129"/>
      <c r="BP469" s="6">
        <f>BO469*AZ469</f>
        <v>0</v>
      </c>
      <c r="BQ469" s="129"/>
      <c r="BR469" s="6">
        <f>BQ469*AZ469</f>
        <v>0</v>
      </c>
      <c r="BS469" s="8">
        <v>102</v>
      </c>
      <c r="BT469" s="8">
        <v>100</v>
      </c>
      <c r="BU469" s="415">
        <f>BT469/12</f>
        <v>8.3333333333333339</v>
      </c>
      <c r="BV469" s="421">
        <f>IF(OR(BT469=0),0,((G469-I469)/BU469))</f>
        <v>14.639999999999999</v>
      </c>
      <c r="BW469" s="420">
        <f t="shared" si="237"/>
        <v>14.639999999999999</v>
      </c>
      <c r="BX469" s="420"/>
      <c r="BY469" s="21" t="str">
        <f>A469</f>
        <v>DW60825H</v>
      </c>
    </row>
    <row r="470" spans="1:77" ht="15.75" customHeight="1" x14ac:dyDescent="0.2">
      <c r="A470" s="280" t="s">
        <v>733</v>
      </c>
      <c r="B470" s="45" t="s">
        <v>31</v>
      </c>
      <c r="C470" s="1" t="s">
        <v>734</v>
      </c>
      <c r="D470" s="1">
        <v>16</v>
      </c>
      <c r="E470" s="2"/>
      <c r="F470" s="589"/>
      <c r="G470" s="1">
        <v>0</v>
      </c>
      <c r="H470" s="664"/>
      <c r="I470" s="449"/>
      <c r="J470" s="554"/>
      <c r="K470" s="492" t="s">
        <v>733</v>
      </c>
      <c r="L470" s="300"/>
      <c r="M470" s="328"/>
      <c r="N470" s="1"/>
      <c r="O470" s="315"/>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75"/>
      <c r="BA470" s="265"/>
      <c r="BB470" s="232"/>
      <c r="BC470" s="232"/>
      <c r="BE470" s="129"/>
      <c r="BF470" s="6">
        <f>BE470*AZ470</f>
        <v>0</v>
      </c>
      <c r="BG470" s="129"/>
      <c r="BI470" s="121"/>
      <c r="BK470" s="129"/>
      <c r="BM470" s="121"/>
      <c r="BN470" s="6">
        <f>BM470*AZ470</f>
        <v>0</v>
      </c>
      <c r="BO470" s="129"/>
      <c r="BP470" s="6">
        <f>BO470*AZ470</f>
        <v>0</v>
      </c>
      <c r="BQ470" s="129"/>
      <c r="BR470" s="6">
        <f>BQ470*AZ470</f>
        <v>0</v>
      </c>
      <c r="BU470" s="415">
        <f>BT470/12</f>
        <v>0</v>
      </c>
      <c r="BV470" s="421">
        <f>IF(OR(BT470=0),0,((G470-I470)/BU470))</f>
        <v>0</v>
      </c>
      <c r="BW470" s="420">
        <f t="shared" si="237"/>
        <v>0</v>
      </c>
      <c r="BX470" s="420"/>
      <c r="BY470" s="21" t="str">
        <f>A470</f>
        <v>DW80825H</v>
      </c>
    </row>
    <row r="471" spans="1:77" ht="16.5" thickBot="1" x14ac:dyDescent="0.25">
      <c r="A471" s="15" t="s">
        <v>247</v>
      </c>
      <c r="B471" s="3"/>
      <c r="C471" s="3"/>
      <c r="D471" s="3"/>
      <c r="E471" s="16"/>
      <c r="F471" s="402"/>
      <c r="G471" s="3"/>
      <c r="H471" s="666"/>
      <c r="I471" s="402"/>
      <c r="J471" s="402"/>
      <c r="K471" s="3"/>
      <c r="N471" s="570"/>
      <c r="O471" s="9"/>
      <c r="P471" s="9"/>
      <c r="Q471" s="9"/>
      <c r="R471" s="9"/>
      <c r="S471" s="9"/>
      <c r="T471" s="9"/>
      <c r="U471" s="9"/>
      <c r="V471" s="9"/>
      <c r="W471" s="9"/>
      <c r="X471" s="9"/>
      <c r="Y471" s="9"/>
      <c r="Z471" s="9"/>
      <c r="AB471" s="9"/>
      <c r="AC471" s="9"/>
      <c r="AD471" s="9"/>
      <c r="AK471" s="9"/>
      <c r="AL471" s="9"/>
      <c r="AM471" s="9"/>
      <c r="AN471" s="9"/>
      <c r="AO471" s="9"/>
      <c r="AQ471" s="9"/>
      <c r="AR471" s="9"/>
      <c r="AS471" s="9"/>
      <c r="AZ471" s="9"/>
      <c r="BA471" s="91"/>
      <c r="BB471" s="232"/>
      <c r="BC471" s="232"/>
      <c r="BE471" s="221"/>
      <c r="BG471" s="221"/>
      <c r="BI471" s="127"/>
      <c r="BK471" s="221"/>
      <c r="BM471" s="127"/>
      <c r="BO471" s="221"/>
      <c r="BQ471" s="221"/>
      <c r="BV471" s="421"/>
      <c r="BW471" s="420">
        <f t="shared" si="237"/>
        <v>0</v>
      </c>
      <c r="BX471" s="420"/>
      <c r="BY471" s="15" t="s">
        <v>247</v>
      </c>
    </row>
    <row r="472" spans="1:77" ht="15.75" customHeight="1" thickBot="1" x14ac:dyDescent="0.25">
      <c r="A472" s="66" t="s">
        <v>117</v>
      </c>
      <c r="B472" s="45" t="s">
        <v>31</v>
      </c>
      <c r="C472" s="1" t="s">
        <v>266</v>
      </c>
      <c r="D472" s="1">
        <v>16</v>
      </c>
      <c r="E472" s="2"/>
      <c r="F472" s="588" t="s">
        <v>1124</v>
      </c>
      <c r="G472" s="1">
        <v>44</v>
      </c>
      <c r="H472" s="663"/>
      <c r="I472" s="449"/>
      <c r="J472" s="452"/>
      <c r="K472" s="490" t="str">
        <f>A472</f>
        <v>DW68825HJR</v>
      </c>
      <c r="L472" s="300" t="s">
        <v>1037</v>
      </c>
      <c r="M472" s="1"/>
      <c r="N472" s="315"/>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75">
        <v>20</v>
      </c>
      <c r="BA472" s="84"/>
      <c r="BB472" s="232">
        <f>G472*BA472</f>
        <v>0</v>
      </c>
      <c r="BC472" s="232">
        <f>BB472*$BC$5</f>
        <v>0</v>
      </c>
      <c r="BE472" s="129"/>
      <c r="BF472" s="6">
        <f>BE472*AZ472</f>
        <v>0</v>
      </c>
      <c r="BG472" s="129"/>
      <c r="BH472" s="6">
        <f>BG472*AZ472</f>
        <v>0</v>
      </c>
      <c r="BI472" s="121"/>
      <c r="BJ472" s="6">
        <f>BI472*AZ472</f>
        <v>0</v>
      </c>
      <c r="BK472" s="129"/>
      <c r="BM472" s="121"/>
      <c r="BN472" s="6">
        <f>BM472*AZ472</f>
        <v>0</v>
      </c>
      <c r="BO472" s="129"/>
      <c r="BP472" s="6">
        <f>BO472*AZ472</f>
        <v>0</v>
      </c>
      <c r="BQ472" s="698"/>
      <c r="BS472" s="8">
        <v>44</v>
      </c>
      <c r="BT472" s="8">
        <v>36</v>
      </c>
      <c r="BU472" s="415">
        <f>BT472/12</f>
        <v>3</v>
      </c>
      <c r="BV472" s="421">
        <f>IF(OR(BT472=0),0,((G472-I472)/BU472))</f>
        <v>14.666666666666666</v>
      </c>
      <c r="BW472" s="420">
        <f t="shared" si="237"/>
        <v>14.666666666666666</v>
      </c>
      <c r="BX472" s="420"/>
      <c r="BY472" s="21" t="str">
        <f>A472</f>
        <v>DW68825HJR</v>
      </c>
    </row>
    <row r="473" spans="1:77" ht="15.75" customHeight="1" thickBot="1" x14ac:dyDescent="0.25">
      <c r="A473" s="66" t="s">
        <v>118</v>
      </c>
      <c r="B473" s="45" t="s">
        <v>31</v>
      </c>
      <c r="C473" s="1" t="s">
        <v>267</v>
      </c>
      <c r="D473" s="1">
        <v>16</v>
      </c>
      <c r="E473" s="2" t="s">
        <v>23</v>
      </c>
      <c r="F473" s="588" t="s">
        <v>1124</v>
      </c>
      <c r="G473" s="1">
        <v>49</v>
      </c>
      <c r="H473" s="663"/>
      <c r="I473" s="449"/>
      <c r="J473" s="452"/>
      <c r="K473" s="490" t="str">
        <f>A473</f>
        <v>DW68825SJR</v>
      </c>
      <c r="L473" s="300" t="s">
        <v>838</v>
      </c>
      <c r="M473" s="31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75">
        <v>20</v>
      </c>
      <c r="BA473" s="84"/>
      <c r="BB473" s="232">
        <f>G473*BA473</f>
        <v>0</v>
      </c>
      <c r="BC473" s="232">
        <f>BB473*$BC$5</f>
        <v>0</v>
      </c>
      <c r="BE473" s="129"/>
      <c r="BF473" s="6">
        <f>BE473*AZ473</f>
        <v>0</v>
      </c>
      <c r="BG473" s="129"/>
      <c r="BH473" s="6">
        <f>BG473*AZ473</f>
        <v>0</v>
      </c>
      <c r="BI473" s="121"/>
      <c r="BJ473" s="6">
        <f>BI473*AZ473</f>
        <v>0</v>
      </c>
      <c r="BK473" s="129"/>
      <c r="BM473" s="121"/>
      <c r="BN473" s="6">
        <f>BM473*AZ473</f>
        <v>0</v>
      </c>
      <c r="BO473" s="129"/>
      <c r="BP473" s="6">
        <f>BO473*AZ473</f>
        <v>0</v>
      </c>
      <c r="BQ473" s="698"/>
      <c r="BR473" s="6">
        <f>BQ473*AZ473</f>
        <v>0</v>
      </c>
      <c r="BS473" s="8">
        <v>37</v>
      </c>
      <c r="BT473" s="8">
        <v>31</v>
      </c>
      <c r="BU473" s="415">
        <f>BT473/12</f>
        <v>2.5833333333333335</v>
      </c>
      <c r="BV473" s="421">
        <f>IF(OR(BT473=0),0,((G473-I473)/BU473))</f>
        <v>18.967741935483868</v>
      </c>
      <c r="BW473" s="420">
        <f t="shared" si="237"/>
        <v>18.967741935483868</v>
      </c>
      <c r="BX473" s="420"/>
      <c r="BY473" s="21" t="str">
        <f>A473</f>
        <v>DW68825SJR</v>
      </c>
    </row>
    <row r="474" spans="1:77" ht="15.75" customHeight="1" thickBot="1" x14ac:dyDescent="0.25">
      <c r="A474" s="66" t="s">
        <v>115</v>
      </c>
      <c r="B474" s="45" t="s">
        <v>31</v>
      </c>
      <c r="C474" s="1" t="s">
        <v>264</v>
      </c>
      <c r="D474" s="1">
        <v>16</v>
      </c>
      <c r="E474" s="2"/>
      <c r="F474" s="588" t="s">
        <v>1124</v>
      </c>
      <c r="G474" s="1">
        <v>60</v>
      </c>
      <c r="H474" s="663"/>
      <c r="I474" s="449"/>
      <c r="J474" s="452"/>
      <c r="K474" s="490" t="str">
        <f>A474</f>
        <v>DW68825HJL</v>
      </c>
      <c r="L474" s="300" t="s">
        <v>836</v>
      </c>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75">
        <v>20</v>
      </c>
      <c r="BA474" s="84"/>
      <c r="BB474" s="232">
        <f>G474*BA474</f>
        <v>0</v>
      </c>
      <c r="BC474" s="232">
        <f>BB474*$BC$5</f>
        <v>0</v>
      </c>
      <c r="BE474" s="129"/>
      <c r="BF474" s="6">
        <f>BE474*AZ474</f>
        <v>0</v>
      </c>
      <c r="BG474" s="129"/>
      <c r="BH474" s="6">
        <f>BG474*AZ474</f>
        <v>0</v>
      </c>
      <c r="BI474" s="121"/>
      <c r="BJ474" s="6">
        <f>BI474*AZ474</f>
        <v>0</v>
      </c>
      <c r="BK474" s="129"/>
      <c r="BM474" s="129"/>
      <c r="BN474" s="6">
        <f>BM474*AZ474</f>
        <v>0</v>
      </c>
      <c r="BO474" s="129"/>
      <c r="BP474" s="6">
        <f>BO474*AZ474</f>
        <v>0</v>
      </c>
      <c r="BQ474" s="698"/>
      <c r="BR474" s="6">
        <f>BQ474*AZ474</f>
        <v>0</v>
      </c>
      <c r="BS474" s="8">
        <v>45</v>
      </c>
      <c r="BT474" s="8">
        <v>41</v>
      </c>
      <c r="BU474" s="415">
        <f>BT474/12</f>
        <v>3.4166666666666665</v>
      </c>
      <c r="BV474" s="421">
        <f>IF(OR(BT474=0),0,((G474-I474)/BU474))</f>
        <v>17.560975609756099</v>
      </c>
      <c r="BW474" s="420">
        <f t="shared" si="237"/>
        <v>17.560975609756099</v>
      </c>
      <c r="BX474" s="420"/>
      <c r="BY474" s="21" t="str">
        <f>A474</f>
        <v>DW68825HJL</v>
      </c>
    </row>
    <row r="475" spans="1:77" ht="15.75" customHeight="1" x14ac:dyDescent="0.2">
      <c r="A475" s="66" t="s">
        <v>116</v>
      </c>
      <c r="B475" s="45" t="s">
        <v>31</v>
      </c>
      <c r="C475" s="1" t="s">
        <v>265</v>
      </c>
      <c r="D475" s="1">
        <v>16</v>
      </c>
      <c r="E475" s="2" t="s">
        <v>23</v>
      </c>
      <c r="F475" s="588" t="s">
        <v>1124</v>
      </c>
      <c r="G475" s="1">
        <v>64</v>
      </c>
      <c r="H475" s="663"/>
      <c r="I475" s="449"/>
      <c r="J475" s="452"/>
      <c r="K475" s="490" t="str">
        <f>A475</f>
        <v>DW68825SJL</v>
      </c>
      <c r="L475" s="300" t="s">
        <v>837</v>
      </c>
      <c r="M475" s="1" t="s">
        <v>1542</v>
      </c>
      <c r="N475" s="6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75">
        <v>20</v>
      </c>
      <c r="BA475" s="84"/>
      <c r="BB475" s="232">
        <f>G475*BA475</f>
        <v>0</v>
      </c>
      <c r="BC475" s="232">
        <f>BB475*$BC$5</f>
        <v>0</v>
      </c>
      <c r="BE475" s="129"/>
      <c r="BF475" s="6">
        <f>BE475*AZ475</f>
        <v>0</v>
      </c>
      <c r="BG475" s="129"/>
      <c r="BH475" s="6">
        <f>BG475*AZ475</f>
        <v>0</v>
      </c>
      <c r="BI475" s="121"/>
      <c r="BJ475" s="6">
        <f>BI475*AZ475</f>
        <v>0</v>
      </c>
      <c r="BK475" s="129"/>
      <c r="BM475" s="129"/>
      <c r="BN475" s="6">
        <f>BM475*AZ475</f>
        <v>0</v>
      </c>
      <c r="BO475" s="129"/>
      <c r="BP475" s="6">
        <f>BO475*AZ475</f>
        <v>0</v>
      </c>
      <c r="BQ475" s="698"/>
      <c r="BR475" s="6">
        <f>BQ475*AZ475</f>
        <v>0</v>
      </c>
      <c r="BS475" s="8">
        <v>46</v>
      </c>
      <c r="BT475" s="8">
        <v>40</v>
      </c>
      <c r="BU475" s="415">
        <f>BT475/12</f>
        <v>3.3333333333333335</v>
      </c>
      <c r="BV475" s="421">
        <f>IF(OR(BT475=0),0,((G475-I475)/BU475))</f>
        <v>19.2</v>
      </c>
      <c r="BW475" s="420">
        <f t="shared" si="237"/>
        <v>19.2</v>
      </c>
      <c r="BX475" s="420"/>
      <c r="BY475" s="21" t="str">
        <f>A475</f>
        <v>DW68825SJL</v>
      </c>
    </row>
    <row r="476" spans="1:77" ht="26.25" customHeight="1" x14ac:dyDescent="0.2">
      <c r="A476" s="102"/>
      <c r="B476" s="61"/>
      <c r="C476" s="61"/>
      <c r="D476" s="61"/>
      <c r="E476" s="62"/>
      <c r="F476" s="405"/>
      <c r="G476" s="61"/>
      <c r="H476" s="673"/>
      <c r="I476" s="405"/>
      <c r="J476" s="405"/>
      <c r="K476" s="288"/>
      <c r="L476" s="61"/>
      <c r="M476" s="61"/>
      <c r="N476" s="52"/>
      <c r="O476" s="61"/>
      <c r="P476" s="61"/>
      <c r="Q476" s="61"/>
      <c r="R476" s="61"/>
      <c r="S476" s="9"/>
      <c r="T476" s="9"/>
      <c r="U476" s="9"/>
      <c r="V476" s="9"/>
      <c r="W476" s="9"/>
      <c r="X476" s="9"/>
      <c r="Y476" s="9"/>
      <c r="Z476" s="9"/>
      <c r="AB476" s="9"/>
      <c r="AC476" s="9"/>
      <c r="AD476" s="9"/>
      <c r="AK476" s="9"/>
      <c r="AL476" s="9"/>
      <c r="AM476" s="9"/>
      <c r="AN476" s="9"/>
      <c r="AO476" s="9"/>
      <c r="AQ476" s="9"/>
      <c r="AR476" s="9"/>
      <c r="AS476" s="9"/>
      <c r="AZ476" s="9"/>
      <c r="BA476" s="91"/>
      <c r="BB476" s="232"/>
      <c r="BC476" s="232"/>
      <c r="BE476" s="222"/>
      <c r="BG476" s="222"/>
      <c r="BI476" s="126"/>
      <c r="BK476" s="222"/>
      <c r="BM476" s="222"/>
      <c r="BO476" s="222"/>
      <c r="BQ476" s="222"/>
      <c r="BV476" s="421"/>
      <c r="BW476" s="420">
        <f t="shared" si="237"/>
        <v>0</v>
      </c>
      <c r="BX476" s="420"/>
      <c r="BY476" s="102"/>
    </row>
    <row r="477" spans="1:77" ht="15.75" customHeight="1" x14ac:dyDescent="0.2">
      <c r="A477" s="66" t="s">
        <v>90</v>
      </c>
      <c r="B477" s="45" t="s">
        <v>31</v>
      </c>
      <c r="C477" s="1" t="s">
        <v>270</v>
      </c>
      <c r="D477" s="1">
        <v>16</v>
      </c>
      <c r="E477" s="2"/>
      <c r="F477" s="589" t="s">
        <v>1125</v>
      </c>
      <c r="G477" s="1">
        <v>0</v>
      </c>
      <c r="H477" s="664"/>
      <c r="I477" s="449"/>
      <c r="J477" s="452"/>
      <c r="K477" s="490" t="str">
        <f>A477</f>
        <v>DW70825HJR</v>
      </c>
      <c r="L477" s="300" t="s">
        <v>1186</v>
      </c>
      <c r="M477" s="1"/>
      <c r="N477" s="1"/>
      <c r="O477" s="6"/>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75">
        <v>20</v>
      </c>
      <c r="BA477" s="84"/>
      <c r="BB477" s="232">
        <f>G477*BA477</f>
        <v>0</v>
      </c>
      <c r="BC477" s="232">
        <f>BB477*$BC$5</f>
        <v>0</v>
      </c>
      <c r="BE477" s="129"/>
      <c r="BF477" s="6">
        <f>BE477*AZ477</f>
        <v>0</v>
      </c>
      <c r="BG477" s="129">
        <v>18</v>
      </c>
      <c r="BH477" s="6">
        <f>BG477*AZ477</f>
        <v>360</v>
      </c>
      <c r="BI477" s="359"/>
      <c r="BJ477" s="6">
        <f>BI477*AZ477</f>
        <v>0</v>
      </c>
      <c r="BK477" s="129"/>
      <c r="BM477" s="129"/>
      <c r="BN477" s="6">
        <f>BM477*AZ477</f>
        <v>0</v>
      </c>
      <c r="BO477" s="129"/>
      <c r="BP477" s="6">
        <f>BO477*AZ477</f>
        <v>0</v>
      </c>
      <c r="BQ477" s="698"/>
      <c r="BR477" s="6">
        <f>BQ477*AZ477</f>
        <v>0</v>
      </c>
      <c r="BS477" s="8">
        <v>97</v>
      </c>
      <c r="BT477" s="8">
        <v>85</v>
      </c>
      <c r="BU477" s="415">
        <f>BT477/12</f>
        <v>7.083333333333333</v>
      </c>
      <c r="BV477" s="421">
        <f>IF(OR(BT477=0),0,((G477-I477)/BU477))</f>
        <v>0</v>
      </c>
      <c r="BW477" s="420">
        <f t="shared" si="237"/>
        <v>2.5411764705882356</v>
      </c>
      <c r="BX477" s="420"/>
      <c r="BY477" s="21" t="str">
        <f>A477</f>
        <v>DW70825HJR</v>
      </c>
    </row>
    <row r="478" spans="1:77" s="7" customFormat="1" ht="15.75" customHeight="1" thickBot="1" x14ac:dyDescent="0.25">
      <c r="A478" s="66" t="s">
        <v>91</v>
      </c>
      <c r="B478" s="45" t="s">
        <v>31</v>
      </c>
      <c r="C478" s="1" t="s">
        <v>271</v>
      </c>
      <c r="D478" s="1">
        <v>16</v>
      </c>
      <c r="E478" s="2" t="s">
        <v>23</v>
      </c>
      <c r="F478" s="589" t="s">
        <v>1125</v>
      </c>
      <c r="G478" s="1">
        <v>0</v>
      </c>
      <c r="H478" s="664"/>
      <c r="I478" s="449"/>
      <c r="J478" s="452"/>
      <c r="K478" s="490" t="str">
        <f>A478</f>
        <v>DW70825SJR</v>
      </c>
      <c r="L478" s="300" t="s">
        <v>839</v>
      </c>
      <c r="M478" s="1"/>
      <c r="N478" s="1"/>
      <c r="O478" s="2"/>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75">
        <v>20</v>
      </c>
      <c r="BA478" s="84"/>
      <c r="BB478" s="232">
        <f>G478*BA478</f>
        <v>0</v>
      </c>
      <c r="BC478" s="232">
        <f>BB478*$BC$5</f>
        <v>0</v>
      </c>
      <c r="BE478" s="129"/>
      <c r="BF478" s="6">
        <f>BE478*AZ478</f>
        <v>0</v>
      </c>
      <c r="BG478" s="129">
        <v>18</v>
      </c>
      <c r="BH478" s="6">
        <f>BG478*AZ478</f>
        <v>360</v>
      </c>
      <c r="BI478" s="359"/>
      <c r="BJ478" s="6">
        <f>BI478*AZ478</f>
        <v>0</v>
      </c>
      <c r="BK478" s="129"/>
      <c r="BL478" s="6"/>
      <c r="BM478" s="129"/>
      <c r="BN478" s="6">
        <f>BM478*AZ478</f>
        <v>0</v>
      </c>
      <c r="BO478" s="129"/>
      <c r="BP478" s="6">
        <f>BO478*AZ478</f>
        <v>0</v>
      </c>
      <c r="BQ478" s="698"/>
      <c r="BR478" s="6">
        <f>BQ478*AZ478</f>
        <v>0</v>
      </c>
      <c r="BS478" s="8">
        <v>80</v>
      </c>
      <c r="BT478" s="8">
        <v>71</v>
      </c>
      <c r="BU478" s="415">
        <f>BT478/12</f>
        <v>5.916666666666667</v>
      </c>
      <c r="BV478" s="421" t="e">
        <f>IF(OR(BT478=0),0,((G478-#REF!)/BU478))</f>
        <v>#REF!</v>
      </c>
      <c r="BW478" s="420" t="e">
        <f>IF(OR(BT478=0),0,((G478+BI478+BO478+BE478+BG478+BM478+BK478+BQ478-#REF!)/BU478))</f>
        <v>#REF!</v>
      </c>
      <c r="BX478" s="420"/>
      <c r="BY478" s="21" t="str">
        <f>A478</f>
        <v>DW70825SJR</v>
      </c>
    </row>
    <row r="479" spans="1:77" ht="15.75" customHeight="1" thickBot="1" x14ac:dyDescent="0.25">
      <c r="A479" s="177" t="s">
        <v>88</v>
      </c>
      <c r="B479" s="45" t="s">
        <v>31</v>
      </c>
      <c r="C479" s="27" t="s">
        <v>268</v>
      </c>
      <c r="D479" s="27">
        <v>16</v>
      </c>
      <c r="E479" s="28"/>
      <c r="F479" s="589" t="s">
        <v>1125</v>
      </c>
      <c r="G479" s="27">
        <v>0</v>
      </c>
      <c r="H479" s="663"/>
      <c r="I479" s="449"/>
      <c r="J479" s="452"/>
      <c r="K479" s="490" t="str">
        <f>A479</f>
        <v>DW70825HJL</v>
      </c>
      <c r="L479" s="303" t="s">
        <v>840</v>
      </c>
      <c r="M479" s="1"/>
      <c r="N479" s="9"/>
      <c r="O479" s="6"/>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08">
        <v>20</v>
      </c>
      <c r="BA479" s="135"/>
      <c r="BB479" s="232">
        <f>G479*BA479</f>
        <v>0</v>
      </c>
      <c r="BC479" s="232">
        <f>BB479*$BC$5</f>
        <v>0</v>
      </c>
      <c r="BE479" s="218"/>
      <c r="BF479" s="6">
        <f>BE479*AZ479</f>
        <v>0</v>
      </c>
      <c r="BG479" s="218">
        <v>18</v>
      </c>
      <c r="BH479" s="6">
        <f>BG479*AZ479</f>
        <v>360</v>
      </c>
      <c r="BI479" s="356"/>
      <c r="BJ479" s="6">
        <f>BI479*AZ479</f>
        <v>0</v>
      </c>
      <c r="BK479" s="218"/>
      <c r="BM479" s="218"/>
      <c r="BN479" s="6">
        <f>BM479*AZ479</f>
        <v>0</v>
      </c>
      <c r="BO479" s="218"/>
      <c r="BP479" s="6">
        <f>BO479*AZ479</f>
        <v>0</v>
      </c>
      <c r="BQ479" s="699"/>
      <c r="BR479" s="6">
        <f>BQ479*AZ479</f>
        <v>0</v>
      </c>
      <c r="BS479" s="8">
        <v>101</v>
      </c>
      <c r="BT479" s="8">
        <v>90</v>
      </c>
      <c r="BU479" s="415">
        <f>BT479/12</f>
        <v>7.5</v>
      </c>
      <c r="BV479" s="421">
        <f>IF(OR(BT479=0),0,((G479-I478)/BU479))</f>
        <v>0</v>
      </c>
      <c r="BW479" s="420">
        <f>IF(OR(BT479=0),0,((G479+BI479+BO479+BE479+BG479+BM479+BK479+BQ479-I478)/BU479))</f>
        <v>2.4</v>
      </c>
      <c r="BX479" s="420"/>
      <c r="BY479" s="21" t="str">
        <f>A479</f>
        <v>DW70825HJL</v>
      </c>
    </row>
    <row r="480" spans="1:77" s="7" customFormat="1" ht="15.75" customHeight="1" thickBot="1" x14ac:dyDescent="0.25">
      <c r="A480" s="66" t="s">
        <v>89</v>
      </c>
      <c r="B480" s="45" t="s">
        <v>31</v>
      </c>
      <c r="C480" s="1" t="s">
        <v>269</v>
      </c>
      <c r="D480" s="1">
        <v>16</v>
      </c>
      <c r="E480" s="2" t="s">
        <v>23</v>
      </c>
      <c r="F480" s="589" t="s">
        <v>1125</v>
      </c>
      <c r="G480" s="1">
        <v>0</v>
      </c>
      <c r="H480" s="663"/>
      <c r="I480" s="449"/>
      <c r="J480" s="452"/>
      <c r="K480" s="490" t="str">
        <f>A480</f>
        <v>DW70825SJL</v>
      </c>
      <c r="L480" s="300" t="s">
        <v>841</v>
      </c>
      <c r="M480" s="1"/>
      <c r="N480" s="1"/>
      <c r="Q480" s="1"/>
      <c r="R480" s="1"/>
      <c r="S480" s="17"/>
      <c r="T480" s="17"/>
      <c r="U480" s="17"/>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75">
        <v>20</v>
      </c>
      <c r="BA480" s="84"/>
      <c r="BB480" s="232">
        <f>G480*BA480</f>
        <v>0</v>
      </c>
      <c r="BC480" s="232">
        <f>BB480*$BC$5</f>
        <v>0</v>
      </c>
      <c r="BE480" s="129"/>
      <c r="BF480" s="6">
        <f>BE480*AZ480</f>
        <v>0</v>
      </c>
      <c r="BG480" s="129">
        <v>18</v>
      </c>
      <c r="BH480" s="6">
        <f>BG480*AZ480</f>
        <v>360</v>
      </c>
      <c r="BI480" s="359"/>
      <c r="BJ480" s="6">
        <f>BI480*AZ480</f>
        <v>0</v>
      </c>
      <c r="BK480" s="129"/>
      <c r="BL480" s="6"/>
      <c r="BM480" s="129"/>
      <c r="BN480" s="6">
        <f>BM480*AZ480</f>
        <v>0</v>
      </c>
      <c r="BO480" s="129"/>
      <c r="BP480" s="6">
        <f>BO480*AZ480</f>
        <v>0</v>
      </c>
      <c r="BQ480" s="698"/>
      <c r="BR480" s="6">
        <f>BQ480*AZ480</f>
        <v>0</v>
      </c>
      <c r="BS480" s="8">
        <v>78</v>
      </c>
      <c r="BT480" s="8">
        <v>70</v>
      </c>
      <c r="BU480" s="415">
        <f>BT480/12</f>
        <v>5.833333333333333</v>
      </c>
      <c r="BV480" s="421">
        <f>IF(OR(BT480=0),0,((G480-I480)/BU480))</f>
        <v>0</v>
      </c>
      <c r="BW480" s="420">
        <f t="shared" ref="BW480:BW543" si="240">IF(OR(BT480=0),0,((G480+BI480+BO480+BE480+BG480+BM480+BK480+BQ480-I480)/BU480))</f>
        <v>3.0857142857142859</v>
      </c>
      <c r="BX480" s="420"/>
      <c r="BY480" s="21" t="str">
        <f>A480</f>
        <v>DW70825SJL</v>
      </c>
    </row>
    <row r="481" spans="1:77" ht="26.25" customHeight="1" x14ac:dyDescent="0.2">
      <c r="A481" s="80"/>
      <c r="B481" s="81"/>
      <c r="C481" s="81"/>
      <c r="D481" s="81"/>
      <c r="E481" s="82"/>
      <c r="F481" s="401"/>
      <c r="G481" s="81"/>
      <c r="H481" s="277"/>
      <c r="I481" s="401"/>
      <c r="J481" s="401"/>
      <c r="K481" s="81"/>
      <c r="L481" s="81"/>
      <c r="M481" s="81"/>
      <c r="N481" s="9"/>
      <c r="O481" s="81"/>
      <c r="P481" s="81"/>
      <c r="Q481" s="81"/>
      <c r="R481" s="81"/>
      <c r="S481" s="9"/>
      <c r="T481" s="9"/>
      <c r="U481" s="9"/>
      <c r="V481" s="9"/>
      <c r="W481" s="9"/>
      <c r="X481" s="9"/>
      <c r="Y481" s="9"/>
      <c r="Z481" s="9"/>
      <c r="AB481" s="9"/>
      <c r="AC481" s="9"/>
      <c r="AD481" s="9"/>
      <c r="AK481" s="9"/>
      <c r="AL481" s="9"/>
      <c r="AM481" s="9"/>
      <c r="AN481" s="9"/>
      <c r="AO481" s="9"/>
      <c r="AQ481" s="9"/>
      <c r="AR481" s="9"/>
      <c r="AS481" s="9"/>
      <c r="AZ481" s="9"/>
      <c r="BB481" s="232"/>
      <c r="BC481" s="232"/>
      <c r="BE481" s="195"/>
      <c r="BG481" s="195"/>
      <c r="BI481" s="81"/>
      <c r="BK481" s="195"/>
      <c r="BM481" s="81"/>
      <c r="BO481" s="195"/>
      <c r="BQ481" s="195"/>
      <c r="BV481" s="421"/>
      <c r="BW481" s="420">
        <f t="shared" si="240"/>
        <v>0</v>
      </c>
      <c r="BX481" s="420"/>
      <c r="BY481" s="80"/>
    </row>
    <row r="482" spans="1:77" ht="16.5" thickBot="1" x14ac:dyDescent="0.25">
      <c r="A482" s="15" t="s">
        <v>905</v>
      </c>
      <c r="B482" s="3"/>
      <c r="C482" s="3"/>
      <c r="D482" s="3"/>
      <c r="E482" s="16"/>
      <c r="F482" s="402"/>
      <c r="G482" s="3"/>
      <c r="H482" s="666"/>
      <c r="I482" s="402"/>
      <c r="J482" s="402"/>
      <c r="K482" s="3"/>
      <c r="N482" s="55"/>
      <c r="O482" s="9"/>
      <c r="P482" s="9"/>
      <c r="Q482" s="9"/>
      <c r="R482" s="9"/>
      <c r="S482" s="9"/>
      <c r="T482" s="9"/>
      <c r="U482" s="9"/>
      <c r="V482" s="9"/>
      <c r="W482" s="9"/>
      <c r="X482" s="9"/>
      <c r="Y482" s="9"/>
      <c r="Z482" s="9"/>
      <c r="AB482" s="9"/>
      <c r="AC482" s="9"/>
      <c r="AD482" s="9"/>
      <c r="AK482" s="9"/>
      <c r="AL482" s="9"/>
      <c r="AM482" s="9"/>
      <c r="AN482" s="9"/>
      <c r="AO482" s="9"/>
      <c r="AQ482" s="9"/>
      <c r="AR482" s="9"/>
      <c r="AS482" s="9"/>
      <c r="AZ482" s="9"/>
      <c r="BB482" s="232"/>
      <c r="BC482" s="232"/>
      <c r="BE482" s="190"/>
      <c r="BG482" s="190"/>
      <c r="BI482" s="9"/>
      <c r="BK482" s="190"/>
      <c r="BM482" s="9"/>
      <c r="BO482" s="190"/>
      <c r="BQ482" s="190"/>
      <c r="BV482" s="421"/>
      <c r="BW482" s="420">
        <f t="shared" si="240"/>
        <v>0</v>
      </c>
      <c r="BX482" s="420"/>
      <c r="BY482" s="15" t="s">
        <v>246</v>
      </c>
    </row>
    <row r="483" spans="1:77" ht="15.75" customHeight="1" thickBot="1" x14ac:dyDescent="0.25">
      <c r="A483" s="341" t="s">
        <v>893</v>
      </c>
      <c r="B483" s="45" t="s">
        <v>31</v>
      </c>
      <c r="C483" s="24" t="s">
        <v>149</v>
      </c>
      <c r="D483" s="24">
        <v>16</v>
      </c>
      <c r="E483" s="25"/>
      <c r="F483" s="588"/>
      <c r="G483" s="24">
        <v>71</v>
      </c>
      <c r="H483" s="663"/>
      <c r="I483" s="641"/>
      <c r="J483" s="452"/>
      <c r="K483" s="493" t="str">
        <f>A483</f>
        <v>DW30875H</v>
      </c>
      <c r="L483" s="299" t="s">
        <v>842</v>
      </c>
      <c r="M483" s="24" t="s">
        <v>1332</v>
      </c>
      <c r="N483" s="27"/>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07">
        <v>9</v>
      </c>
      <c r="BA483" s="83"/>
      <c r="BB483" s="232">
        <f>G483*BA483</f>
        <v>0</v>
      </c>
      <c r="BC483" s="232">
        <f>BB483*$BC$5</f>
        <v>0</v>
      </c>
      <c r="BE483" s="128"/>
      <c r="BF483" s="6">
        <f>BE483*AZ483</f>
        <v>0</v>
      </c>
      <c r="BG483" s="128"/>
      <c r="BH483" s="6">
        <f>BG483*AZ483</f>
        <v>0</v>
      </c>
      <c r="BI483" s="120"/>
      <c r="BJ483" s="6">
        <f>BI483*AZ483</f>
        <v>0</v>
      </c>
      <c r="BK483" s="128"/>
      <c r="BM483" s="120"/>
      <c r="BN483" s="6">
        <f>BM483*AZ483</f>
        <v>0</v>
      </c>
      <c r="BO483" s="128"/>
      <c r="BP483" s="6">
        <f>BO483*AZ483</f>
        <v>0</v>
      </c>
      <c r="BQ483" s="701"/>
      <c r="BR483" s="6">
        <f>BQ483*AZ483</f>
        <v>0</v>
      </c>
      <c r="BS483" s="8">
        <v>42</v>
      </c>
      <c r="BT483" s="8">
        <v>39</v>
      </c>
      <c r="BU483" s="415">
        <f>BT483/12</f>
        <v>3.25</v>
      </c>
      <c r="BV483" s="421">
        <f>IF(OR(BT483=0),0,((G483-I483)/BU483))</f>
        <v>21.846153846153847</v>
      </c>
      <c r="BW483" s="420">
        <f t="shared" si="240"/>
        <v>21.846153846153847</v>
      </c>
      <c r="BX483" s="420"/>
      <c r="BY483" s="21" t="str">
        <f>A483</f>
        <v>DW30875H</v>
      </c>
    </row>
    <row r="484" spans="1:77" ht="15.75" customHeight="1" x14ac:dyDescent="0.2">
      <c r="A484" s="342" t="s">
        <v>894</v>
      </c>
      <c r="B484" s="45" t="s">
        <v>31</v>
      </c>
      <c r="C484" s="1" t="s">
        <v>342</v>
      </c>
      <c r="D484" s="1">
        <v>16</v>
      </c>
      <c r="E484" s="2"/>
      <c r="F484" s="589"/>
      <c r="G484" s="1">
        <v>29</v>
      </c>
      <c r="H484" s="664"/>
      <c r="I484" s="449"/>
      <c r="J484" s="452"/>
      <c r="K484" s="494" t="str">
        <f>A484</f>
        <v>DW40875H</v>
      </c>
      <c r="L484" s="299" t="s">
        <v>842</v>
      </c>
      <c r="M484" s="1"/>
      <c r="N484" s="49"/>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75" t="s">
        <v>983</v>
      </c>
      <c r="BA484" s="84"/>
      <c r="BB484" s="232">
        <f>G484*BA484</f>
        <v>0</v>
      </c>
      <c r="BC484" s="232">
        <f>BB484*$BC$5</f>
        <v>0</v>
      </c>
      <c r="BE484" s="129"/>
      <c r="BG484" s="129"/>
      <c r="BI484" s="121"/>
      <c r="BK484" s="129"/>
      <c r="BM484" s="121"/>
      <c r="BO484" s="129"/>
      <c r="BP484" s="6" t="e">
        <f>BO484*AZ484</f>
        <v>#VALUE!</v>
      </c>
      <c r="BQ484" s="129"/>
      <c r="BS484" s="8">
        <v>21</v>
      </c>
      <c r="BT484" s="8">
        <v>19</v>
      </c>
      <c r="BU484" s="415">
        <f>BT484/12</f>
        <v>1.5833333333333333</v>
      </c>
      <c r="BV484" s="421">
        <f>IF(OR(BT484=0),0,((G484-I484)/BU484))</f>
        <v>18.315789473684212</v>
      </c>
      <c r="BW484" s="420">
        <f t="shared" si="240"/>
        <v>18.315789473684212</v>
      </c>
      <c r="BX484" s="420"/>
      <c r="BY484" s="21" t="str">
        <f>A484</f>
        <v>DW40875H</v>
      </c>
    </row>
    <row r="485" spans="1:77" ht="15.75" customHeight="1" x14ac:dyDescent="0.2">
      <c r="A485" s="343" t="s">
        <v>895</v>
      </c>
      <c r="B485" s="45" t="s">
        <v>31</v>
      </c>
      <c r="C485" s="49" t="s">
        <v>354</v>
      </c>
      <c r="D485" s="49">
        <v>16</v>
      </c>
      <c r="E485" s="50"/>
      <c r="F485" s="593"/>
      <c r="G485" s="49">
        <v>17</v>
      </c>
      <c r="H485" s="668"/>
      <c r="I485" s="449"/>
      <c r="J485" s="452"/>
      <c r="K485" s="495" t="str">
        <f>A485</f>
        <v>DW60875H</v>
      </c>
      <c r="L485" s="304" t="s">
        <v>842</v>
      </c>
      <c r="M485" s="49"/>
      <c r="N485" s="1"/>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210">
        <v>17</v>
      </c>
      <c r="BA485" s="94"/>
      <c r="BB485" s="232">
        <f>G485*BA485</f>
        <v>0</v>
      </c>
      <c r="BC485" s="232">
        <f>BB485*$BC$5</f>
        <v>0</v>
      </c>
      <c r="BE485" s="129"/>
      <c r="BF485" s="6">
        <f t="shared" ref="BF485:BF490" si="241">BE485*AZ485</f>
        <v>0</v>
      </c>
      <c r="BG485" s="129"/>
      <c r="BH485" s="6">
        <f>BG485*AZ485</f>
        <v>0</v>
      </c>
      <c r="BI485" s="121"/>
      <c r="BJ485" s="6">
        <f>BI485*AZ485</f>
        <v>0</v>
      </c>
      <c r="BK485" s="129"/>
      <c r="BM485" s="121"/>
      <c r="BN485" s="6">
        <f>BM485*AZ485</f>
        <v>0</v>
      </c>
      <c r="BO485" s="129"/>
      <c r="BP485" s="6">
        <f>BO485*AZ485</f>
        <v>0</v>
      </c>
      <c r="BQ485" s="129"/>
      <c r="BR485" s="6">
        <f>BQ485*AZ485</f>
        <v>0</v>
      </c>
      <c r="BS485" s="8">
        <v>11</v>
      </c>
      <c r="BT485" s="8">
        <v>12</v>
      </c>
      <c r="BU485" s="415">
        <f>BT485/12</f>
        <v>1</v>
      </c>
      <c r="BV485" s="421">
        <f>IF(OR(BT485=0),0,((G485-I485)/BU485))</f>
        <v>17</v>
      </c>
      <c r="BW485" s="420">
        <f t="shared" si="240"/>
        <v>17</v>
      </c>
      <c r="BX485" s="420"/>
      <c r="BY485" s="21" t="str">
        <f>A485</f>
        <v>DW60875H</v>
      </c>
    </row>
    <row r="486" spans="1:77" ht="16.5" thickBot="1" x14ac:dyDescent="0.25">
      <c r="A486" s="15" t="s">
        <v>906</v>
      </c>
      <c r="B486" s="3"/>
      <c r="C486" s="3"/>
      <c r="D486" s="3"/>
      <c r="E486" s="16"/>
      <c r="F486" s="402"/>
      <c r="G486" s="3"/>
      <c r="H486" s="666"/>
      <c r="I486" s="402"/>
      <c r="J486" s="402"/>
      <c r="K486" s="53"/>
      <c r="L486" s="52"/>
      <c r="M486" s="52"/>
      <c r="N486" s="52"/>
      <c r="O486" s="52"/>
      <c r="P486" s="52"/>
      <c r="Q486" s="9"/>
      <c r="R486" s="9"/>
      <c r="S486" s="9"/>
      <c r="T486" s="9"/>
      <c r="U486" s="9"/>
      <c r="V486" s="9"/>
      <c r="W486" s="9"/>
      <c r="X486" s="9"/>
      <c r="Y486" s="9"/>
      <c r="Z486" s="9"/>
      <c r="AB486" s="9"/>
      <c r="AC486" s="9"/>
      <c r="AD486" s="9"/>
      <c r="AK486" s="9"/>
      <c r="AL486" s="9"/>
      <c r="AM486" s="9"/>
      <c r="AN486" s="9"/>
      <c r="AO486" s="9"/>
      <c r="AQ486" s="9"/>
      <c r="AR486" s="9"/>
      <c r="AS486" s="9"/>
      <c r="AZ486" s="9"/>
      <c r="BA486" s="91"/>
      <c r="BB486" s="232"/>
      <c r="BC486" s="232"/>
      <c r="BE486" s="221"/>
      <c r="BF486" s="6">
        <f t="shared" si="241"/>
        <v>0</v>
      </c>
      <c r="BG486" s="221"/>
      <c r="BI486" s="115"/>
      <c r="BK486" s="221"/>
      <c r="BM486" s="127"/>
      <c r="BO486" s="221"/>
      <c r="BQ486" s="221"/>
      <c r="BV486" s="421"/>
      <c r="BW486" s="420">
        <f t="shared" si="240"/>
        <v>0</v>
      </c>
      <c r="BX486" s="420"/>
      <c r="BY486" s="15" t="s">
        <v>247</v>
      </c>
    </row>
    <row r="487" spans="1:77" ht="15.75" customHeight="1" thickBot="1" x14ac:dyDescent="0.25">
      <c r="A487" s="342" t="s">
        <v>896</v>
      </c>
      <c r="B487" s="45" t="s">
        <v>31</v>
      </c>
      <c r="C487" s="1" t="s">
        <v>287</v>
      </c>
      <c r="D487" s="1">
        <v>16</v>
      </c>
      <c r="E487" s="2"/>
      <c r="F487" s="588" t="s">
        <v>1124</v>
      </c>
      <c r="G487" s="1">
        <v>37</v>
      </c>
      <c r="H487" s="664"/>
      <c r="I487" s="682"/>
      <c r="J487" s="452"/>
      <c r="K487" s="494" t="str">
        <f>A487</f>
        <v>DW68875HJR</v>
      </c>
      <c r="L487" s="300" t="s">
        <v>993</v>
      </c>
      <c r="M487" s="1" t="s">
        <v>1338</v>
      </c>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75">
        <v>21</v>
      </c>
      <c r="BA487" s="84"/>
      <c r="BB487" s="232">
        <f>G487*BA487</f>
        <v>0</v>
      </c>
      <c r="BC487" s="232">
        <f>BB487*$BC$5</f>
        <v>0</v>
      </c>
      <c r="BE487" s="129"/>
      <c r="BF487" s="6">
        <f t="shared" si="241"/>
        <v>0</v>
      </c>
      <c r="BG487" s="129"/>
      <c r="BH487" s="6">
        <f>BG487*AZ487</f>
        <v>0</v>
      </c>
      <c r="BI487" s="121"/>
      <c r="BJ487" s="6">
        <f>BI487*AZ487</f>
        <v>0</v>
      </c>
      <c r="BK487" s="129"/>
      <c r="BM487" s="121"/>
      <c r="BN487" s="6">
        <f>BM487*AZ487</f>
        <v>0</v>
      </c>
      <c r="BO487" s="129"/>
      <c r="BP487" s="6">
        <f>BO487*AZ487</f>
        <v>0</v>
      </c>
      <c r="BQ487" s="129"/>
      <c r="BS487" s="8">
        <v>20</v>
      </c>
      <c r="BT487" s="8">
        <v>20</v>
      </c>
      <c r="BU487" s="415">
        <f>BT487/12</f>
        <v>1.6666666666666667</v>
      </c>
      <c r="BV487" s="421">
        <f>IF(OR(BT487=0),0,((G487-I487)/BU487))</f>
        <v>22.2</v>
      </c>
      <c r="BW487" s="420">
        <f t="shared" si="240"/>
        <v>22.2</v>
      </c>
      <c r="BX487" s="420"/>
      <c r="BY487" s="21" t="str">
        <f>A487</f>
        <v>DW68875HJR</v>
      </c>
    </row>
    <row r="488" spans="1:77" ht="15.75" customHeight="1" thickBot="1" x14ac:dyDescent="0.25">
      <c r="A488" s="342" t="s">
        <v>897</v>
      </c>
      <c r="B488" s="45" t="s">
        <v>31</v>
      </c>
      <c r="C488" s="1" t="s">
        <v>288</v>
      </c>
      <c r="D488" s="1">
        <v>16</v>
      </c>
      <c r="E488" s="2" t="s">
        <v>23</v>
      </c>
      <c r="F488" s="588" t="s">
        <v>1124</v>
      </c>
      <c r="G488" s="1">
        <v>15</v>
      </c>
      <c r="H488" s="664"/>
      <c r="I488" s="683"/>
      <c r="J488" s="452"/>
      <c r="K488" s="494" t="str">
        <f>A488</f>
        <v>DW68875SJR</v>
      </c>
      <c r="L488" s="300" t="s">
        <v>993</v>
      </c>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75">
        <v>21</v>
      </c>
      <c r="BA488" s="84"/>
      <c r="BB488" s="232">
        <f>G488*BA488</f>
        <v>0</v>
      </c>
      <c r="BC488" s="232">
        <f>BB488*$BC$5</f>
        <v>0</v>
      </c>
      <c r="BE488" s="129"/>
      <c r="BF488" s="6">
        <f t="shared" si="241"/>
        <v>0</v>
      </c>
      <c r="BG488" s="129"/>
      <c r="BH488" s="6">
        <f>BG488*AZ488</f>
        <v>0</v>
      </c>
      <c r="BI488" s="121"/>
      <c r="BJ488" s="6">
        <f>BI488*AZ488</f>
        <v>0</v>
      </c>
      <c r="BK488" s="129"/>
      <c r="BM488" s="121"/>
      <c r="BN488" s="6">
        <f>BM488*AZ488</f>
        <v>0</v>
      </c>
      <c r="BO488" s="129"/>
      <c r="BP488" s="6">
        <f>BO488*AZ488</f>
        <v>0</v>
      </c>
      <c r="BQ488" s="698"/>
      <c r="BR488" s="6">
        <f>BQ488*AZ488</f>
        <v>0</v>
      </c>
      <c r="BS488" s="8">
        <v>12</v>
      </c>
      <c r="BT488" s="8">
        <v>12</v>
      </c>
      <c r="BU488" s="415">
        <f>BT488/12</f>
        <v>1</v>
      </c>
      <c r="BV488" s="421">
        <f>IF(OR(BT488=0),0,((G488-I488)/BU488))</f>
        <v>15</v>
      </c>
      <c r="BW488" s="420">
        <f t="shared" si="240"/>
        <v>15</v>
      </c>
      <c r="BX488" s="420"/>
      <c r="BY488" s="21" t="str">
        <f>A488</f>
        <v>DW68875SJR</v>
      </c>
    </row>
    <row r="489" spans="1:77" ht="15.75" customHeight="1" thickBot="1" x14ac:dyDescent="0.25">
      <c r="A489" s="342" t="s">
        <v>898</v>
      </c>
      <c r="B489" s="45" t="s">
        <v>31</v>
      </c>
      <c r="C489" s="1" t="s">
        <v>285</v>
      </c>
      <c r="D489" s="1">
        <v>16</v>
      </c>
      <c r="E489" s="2"/>
      <c r="F489" s="588" t="s">
        <v>1124</v>
      </c>
      <c r="G489" s="1">
        <v>14</v>
      </c>
      <c r="H489" s="664"/>
      <c r="I489" s="683"/>
      <c r="J489" s="452"/>
      <c r="K489" s="494" t="str">
        <f>A489</f>
        <v>DW68875HJL</v>
      </c>
      <c r="L489" s="300" t="s">
        <v>1289</v>
      </c>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75">
        <v>21</v>
      </c>
      <c r="BA489" s="84"/>
      <c r="BB489" s="232">
        <f>G489*BA489</f>
        <v>0</v>
      </c>
      <c r="BC489" s="232">
        <f>BB489*$BC$5</f>
        <v>0</v>
      </c>
      <c r="BE489" s="129"/>
      <c r="BF489" s="6">
        <f t="shared" si="241"/>
        <v>0</v>
      </c>
      <c r="BG489" s="129"/>
      <c r="BH489" s="6">
        <f>BG489*AZ489</f>
        <v>0</v>
      </c>
      <c r="BI489" s="121"/>
      <c r="BJ489" s="6">
        <f>BI489*AZ489</f>
        <v>0</v>
      </c>
      <c r="BK489" s="129"/>
      <c r="BM489" s="121"/>
      <c r="BN489" s="6">
        <f>BM489*AZ489</f>
        <v>0</v>
      </c>
      <c r="BO489" s="129"/>
      <c r="BP489" s="6">
        <f>BO489*AZ489</f>
        <v>0</v>
      </c>
      <c r="BQ489" s="129"/>
      <c r="BR489" s="6">
        <f>BQ489*AZ489</f>
        <v>0</v>
      </c>
      <c r="BS489" s="8">
        <v>11</v>
      </c>
      <c r="BT489" s="8">
        <v>11</v>
      </c>
      <c r="BU489" s="415">
        <f>BT489/12</f>
        <v>0.91666666666666663</v>
      </c>
      <c r="BV489" s="421">
        <f>IF(OR(BT489=0),0,((G489-J489)/BU489))</f>
        <v>15.272727272727273</v>
      </c>
      <c r="BW489" s="420">
        <f t="shared" si="240"/>
        <v>15.272727272727273</v>
      </c>
      <c r="BX489" s="420"/>
      <c r="BY489" s="21" t="str">
        <f>A489</f>
        <v>DW68875HJL</v>
      </c>
    </row>
    <row r="490" spans="1:77" ht="15.75" customHeight="1" x14ac:dyDescent="0.2">
      <c r="A490" s="342" t="s">
        <v>899</v>
      </c>
      <c r="B490" s="45" t="s">
        <v>31</v>
      </c>
      <c r="C490" s="1" t="s">
        <v>286</v>
      </c>
      <c r="D490" s="1">
        <v>16</v>
      </c>
      <c r="E490" s="2" t="s">
        <v>23</v>
      </c>
      <c r="F490" s="588" t="s">
        <v>1124</v>
      </c>
      <c r="G490" s="1">
        <v>24</v>
      </c>
      <c r="H490" s="664"/>
      <c r="I490" s="684"/>
      <c r="J490" s="452"/>
      <c r="K490" s="494" t="str">
        <f>A490</f>
        <v>DW68875SJL</v>
      </c>
      <c r="L490" s="300" t="s">
        <v>994</v>
      </c>
      <c r="M490" s="1"/>
      <c r="N490" s="6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75">
        <v>21</v>
      </c>
      <c r="BA490" s="84"/>
      <c r="BB490" s="232">
        <f>G490*BA490</f>
        <v>0</v>
      </c>
      <c r="BC490" s="232">
        <f>BB490*$BC$5</f>
        <v>0</v>
      </c>
      <c r="BE490" s="129"/>
      <c r="BF490" s="6">
        <f t="shared" si="241"/>
        <v>0</v>
      </c>
      <c r="BG490" s="129"/>
      <c r="BH490" s="6">
        <f>BG490*AZ490</f>
        <v>0</v>
      </c>
      <c r="BI490" s="121"/>
      <c r="BJ490" s="6">
        <f>BI490*AZ490</f>
        <v>0</v>
      </c>
      <c r="BK490" s="129"/>
      <c r="BM490" s="121"/>
      <c r="BN490" s="6">
        <f>BM490*AZ490</f>
        <v>0</v>
      </c>
      <c r="BO490" s="129"/>
      <c r="BP490" s="6">
        <f>BO490*AZ490</f>
        <v>0</v>
      </c>
      <c r="BQ490" s="129"/>
      <c r="BR490" s="6">
        <f>BQ490*AZ490</f>
        <v>0</v>
      </c>
      <c r="BS490" s="8">
        <v>7</v>
      </c>
      <c r="BT490" s="8">
        <v>7</v>
      </c>
      <c r="BU490" s="415">
        <f>BT490/12</f>
        <v>0.58333333333333337</v>
      </c>
      <c r="BV490" s="421">
        <f>IF(OR(BT490=0),0,((G490-J490)/BU490))</f>
        <v>41.142857142857139</v>
      </c>
      <c r="BW490" s="420">
        <f t="shared" si="240"/>
        <v>41.142857142857139</v>
      </c>
      <c r="BX490" s="420"/>
      <c r="BY490" s="21" t="str">
        <f>A490</f>
        <v>DW68875SJL</v>
      </c>
    </row>
    <row r="491" spans="1:77" ht="26.25" customHeight="1" x14ac:dyDescent="0.2">
      <c r="A491" s="102"/>
      <c r="B491" s="61"/>
      <c r="C491" s="61"/>
      <c r="D491" s="61"/>
      <c r="E491" s="62"/>
      <c r="F491" s="405"/>
      <c r="G491" s="61"/>
      <c r="H491" s="673"/>
      <c r="I491" s="405"/>
      <c r="J491" s="405"/>
      <c r="K491" s="571"/>
      <c r="L491" s="52"/>
      <c r="M491" s="52"/>
      <c r="N491" s="52"/>
      <c r="O491" s="52"/>
      <c r="P491" s="52"/>
      <c r="Q491" s="52"/>
      <c r="R491" s="61"/>
      <c r="S491" s="9"/>
      <c r="T491" s="9"/>
      <c r="U491" s="9"/>
      <c r="V491" s="9"/>
      <c r="W491" s="9"/>
      <c r="X491" s="9"/>
      <c r="Y491" s="9"/>
      <c r="Z491" s="9"/>
      <c r="AB491" s="9"/>
      <c r="AC491" s="9"/>
      <c r="AD491" s="9"/>
      <c r="AK491" s="9"/>
      <c r="AL491" s="9"/>
      <c r="AM491" s="9"/>
      <c r="AN491" s="9"/>
      <c r="AO491" s="9"/>
      <c r="AQ491" s="9"/>
      <c r="AR491" s="9"/>
      <c r="AS491" s="9"/>
      <c r="AZ491" s="9"/>
      <c r="BA491" s="91"/>
      <c r="BB491" s="232"/>
      <c r="BC491" s="232"/>
      <c r="BE491" s="222"/>
      <c r="BG491" s="222"/>
      <c r="BI491" s="392"/>
      <c r="BK491" s="222"/>
      <c r="BM491" s="126"/>
      <c r="BO491" s="222"/>
      <c r="BQ491" s="222"/>
      <c r="BV491" s="421"/>
      <c r="BW491" s="420">
        <f t="shared" si="240"/>
        <v>0</v>
      </c>
      <c r="BX491" s="420"/>
      <c r="BY491" s="102"/>
    </row>
    <row r="492" spans="1:77" ht="15.75" customHeight="1" x14ac:dyDescent="0.2">
      <c r="A492" s="342" t="s">
        <v>900</v>
      </c>
      <c r="B492" s="45" t="s">
        <v>31</v>
      </c>
      <c r="C492" s="1" t="s">
        <v>904</v>
      </c>
      <c r="D492" s="1">
        <v>16</v>
      </c>
      <c r="E492" s="2"/>
      <c r="F492" s="589" t="s">
        <v>1125</v>
      </c>
      <c r="G492" s="1">
        <v>20</v>
      </c>
      <c r="H492" s="664"/>
      <c r="I492" s="449"/>
      <c r="J492" s="452"/>
      <c r="K492" s="494" t="str">
        <f>A492</f>
        <v>DW70875HJR</v>
      </c>
      <c r="L492" s="300" t="s">
        <v>987</v>
      </c>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75">
        <v>21</v>
      </c>
      <c r="BA492" s="84"/>
      <c r="BB492" s="232">
        <f>G492*BA492</f>
        <v>0</v>
      </c>
      <c r="BC492" s="232">
        <f>BB492*$BC$5</f>
        <v>0</v>
      </c>
      <c r="BE492" s="129"/>
      <c r="BF492" s="6">
        <f>BE492*AZ492</f>
        <v>0</v>
      </c>
      <c r="BG492" s="129"/>
      <c r="BH492" s="6">
        <f>BG492*AZ492</f>
        <v>0</v>
      </c>
      <c r="BI492" s="121"/>
      <c r="BJ492" s="6">
        <f>BI492*AZ492</f>
        <v>0</v>
      </c>
      <c r="BK492" s="129"/>
      <c r="BM492" s="129"/>
      <c r="BN492" s="6">
        <f>BM492*AZ492</f>
        <v>0</v>
      </c>
      <c r="BO492" s="129"/>
      <c r="BP492" s="6">
        <f>BO492*AZ492</f>
        <v>0</v>
      </c>
      <c r="BQ492" s="129"/>
      <c r="BR492" s="6">
        <f>BQ492*AZ492</f>
        <v>0</v>
      </c>
      <c r="BS492" s="8">
        <v>24</v>
      </c>
      <c r="BT492" s="8">
        <v>24</v>
      </c>
      <c r="BU492" s="415">
        <f>BT492/12</f>
        <v>2</v>
      </c>
      <c r="BV492" s="421">
        <f>IF(OR(BT492=0),0,((G492-I492)/BU492))</f>
        <v>10</v>
      </c>
      <c r="BW492" s="420">
        <f t="shared" si="240"/>
        <v>10</v>
      </c>
      <c r="BX492" s="420"/>
      <c r="BY492" s="21" t="str">
        <f>A492</f>
        <v>DW70875HJR</v>
      </c>
    </row>
    <row r="493" spans="1:77" s="7" customFormat="1" ht="15.75" customHeight="1" x14ac:dyDescent="0.2">
      <c r="A493" s="342" t="s">
        <v>901</v>
      </c>
      <c r="B493" s="45" t="s">
        <v>31</v>
      </c>
      <c r="C493" s="1" t="s">
        <v>291</v>
      </c>
      <c r="D493" s="1">
        <v>16</v>
      </c>
      <c r="E493" s="2" t="s">
        <v>23</v>
      </c>
      <c r="F493" s="589" t="s">
        <v>1125</v>
      </c>
      <c r="G493" s="1">
        <v>25</v>
      </c>
      <c r="H493" s="664"/>
      <c r="I493" s="449"/>
      <c r="J493" s="452"/>
      <c r="K493" s="494" t="str">
        <f>A493</f>
        <v>DW70875SJR</v>
      </c>
      <c r="L493" s="300" t="s">
        <v>965</v>
      </c>
      <c r="M493" s="1"/>
      <c r="N493" s="27"/>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75">
        <v>21</v>
      </c>
      <c r="BA493" s="84"/>
      <c r="BB493" s="232">
        <f>G493*BA493</f>
        <v>0</v>
      </c>
      <c r="BC493" s="232">
        <f>BB493*$BC$5</f>
        <v>0</v>
      </c>
      <c r="BE493" s="129"/>
      <c r="BF493" s="6">
        <f>BE493*AZ493</f>
        <v>0</v>
      </c>
      <c r="BG493" s="129"/>
      <c r="BH493" s="6">
        <f>BG493*AZ493</f>
        <v>0</v>
      </c>
      <c r="BI493" s="121"/>
      <c r="BJ493" s="6">
        <f>BI493*AZ493</f>
        <v>0</v>
      </c>
      <c r="BK493" s="129"/>
      <c r="BL493" s="6"/>
      <c r="BM493" s="129"/>
      <c r="BN493" s="6">
        <f>BM493*AZ493</f>
        <v>0</v>
      </c>
      <c r="BO493" s="129"/>
      <c r="BP493" s="6">
        <f>BO493*AZ493</f>
        <v>0</v>
      </c>
      <c r="BQ493" s="129"/>
      <c r="BR493" s="6">
        <f>BQ493*AZ493</f>
        <v>0</v>
      </c>
      <c r="BS493" s="8">
        <v>21</v>
      </c>
      <c r="BT493" s="8">
        <v>21</v>
      </c>
      <c r="BU493" s="415">
        <f>BT493/12</f>
        <v>1.75</v>
      </c>
      <c r="BV493" s="421">
        <f>IF(OR(BT493=0),0,((G493-I493)/BU493))</f>
        <v>14.285714285714286</v>
      </c>
      <c r="BW493" s="420">
        <f t="shared" si="240"/>
        <v>14.285714285714286</v>
      </c>
      <c r="BX493" s="420"/>
      <c r="BY493" s="21" t="str">
        <f>A493</f>
        <v>DW70875SJR</v>
      </c>
    </row>
    <row r="494" spans="1:77" ht="15.75" customHeight="1" x14ac:dyDescent="0.2">
      <c r="A494" s="344" t="s">
        <v>902</v>
      </c>
      <c r="B494" s="45" t="s">
        <v>31</v>
      </c>
      <c r="C494" s="27" t="s">
        <v>289</v>
      </c>
      <c r="D494" s="27">
        <v>16</v>
      </c>
      <c r="E494" s="28"/>
      <c r="F494" s="589" t="s">
        <v>1125</v>
      </c>
      <c r="G494" s="27">
        <v>13</v>
      </c>
      <c r="H494" s="664"/>
      <c r="I494" s="449"/>
      <c r="J494" s="452"/>
      <c r="K494" s="496" t="str">
        <f>A494</f>
        <v>DW70875HJL</v>
      </c>
      <c r="L494" s="303" t="s">
        <v>1285</v>
      </c>
      <c r="M494" s="27"/>
      <c r="N494" s="49"/>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08">
        <v>21</v>
      </c>
      <c r="BA494" s="135"/>
      <c r="BB494" s="232">
        <f>G494*BA494</f>
        <v>0</v>
      </c>
      <c r="BC494" s="232">
        <f>BB494*$BC$5</f>
        <v>0</v>
      </c>
      <c r="BE494" s="218"/>
      <c r="BF494" s="6">
        <f>BE494*AZ494</f>
        <v>0</v>
      </c>
      <c r="BG494" s="218"/>
      <c r="BH494" s="6">
        <f>BG494*AZ494</f>
        <v>0</v>
      </c>
      <c r="BI494" s="356"/>
      <c r="BJ494" s="6">
        <f>BI494*AZ494</f>
        <v>0</v>
      </c>
      <c r="BK494" s="218"/>
      <c r="BM494" s="218"/>
      <c r="BN494" s="6">
        <f>BM494*AZ494</f>
        <v>0</v>
      </c>
      <c r="BO494" s="218"/>
      <c r="BP494" s="6">
        <f>BO494*AZ494</f>
        <v>0</v>
      </c>
      <c r="BQ494" s="218"/>
      <c r="BR494" s="6">
        <f>BQ494*AZ494</f>
        <v>0</v>
      </c>
      <c r="BS494" s="8">
        <v>16</v>
      </c>
      <c r="BT494" s="8">
        <v>14</v>
      </c>
      <c r="BU494" s="415">
        <f>BT494/12</f>
        <v>1.1666666666666667</v>
      </c>
      <c r="BV494" s="421">
        <f>IF(OR(BT494=0),0,((G494-I494)/BU494))</f>
        <v>11.142857142857142</v>
      </c>
      <c r="BW494" s="420">
        <f t="shared" si="240"/>
        <v>11.142857142857142</v>
      </c>
      <c r="BX494" s="420"/>
      <c r="BY494" s="21" t="str">
        <f>A494</f>
        <v>DW70875HJL</v>
      </c>
    </row>
    <row r="495" spans="1:77" s="7" customFormat="1" ht="15.75" customHeight="1" thickBot="1" x14ac:dyDescent="0.25">
      <c r="A495" s="342" t="s">
        <v>903</v>
      </c>
      <c r="B495" s="45" t="s">
        <v>31</v>
      </c>
      <c r="C495" s="1" t="s">
        <v>290</v>
      </c>
      <c r="D495" s="1">
        <v>16</v>
      </c>
      <c r="E495" s="2" t="s">
        <v>23</v>
      </c>
      <c r="F495" s="589" t="s">
        <v>1125</v>
      </c>
      <c r="G495" s="1">
        <v>22</v>
      </c>
      <c r="H495" s="664"/>
      <c r="I495" s="449"/>
      <c r="J495" s="452"/>
      <c r="K495" s="494" t="str">
        <f>A495</f>
        <v>DW70875SJL</v>
      </c>
      <c r="L495" s="300" t="s">
        <v>1158</v>
      </c>
      <c r="M495" s="1"/>
      <c r="N495" s="17"/>
      <c r="O495" s="1"/>
      <c r="P495" s="1"/>
      <c r="Q495" s="1"/>
      <c r="R495" s="1"/>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75">
        <v>21</v>
      </c>
      <c r="BA495" s="84"/>
      <c r="BB495" s="232">
        <f>G495*BA495</f>
        <v>0</v>
      </c>
      <c r="BC495" s="232">
        <f>BB495*$BC$5</f>
        <v>0</v>
      </c>
      <c r="BE495" s="129"/>
      <c r="BF495" s="6">
        <f>BE495*AZ495</f>
        <v>0</v>
      </c>
      <c r="BG495" s="129"/>
      <c r="BH495" s="6">
        <f>BG495*AZ495</f>
        <v>0</v>
      </c>
      <c r="BI495" s="359"/>
      <c r="BJ495" s="6">
        <f>BI495*AZ495</f>
        <v>0</v>
      </c>
      <c r="BK495" s="129"/>
      <c r="BL495" s="6"/>
      <c r="BM495" s="121"/>
      <c r="BN495" s="6">
        <f>BM495*AZ495</f>
        <v>0</v>
      </c>
      <c r="BO495" s="129"/>
      <c r="BP495" s="6">
        <f>BO495*AZ495</f>
        <v>0</v>
      </c>
      <c r="BQ495" s="129"/>
      <c r="BR495" s="6">
        <f>BQ495*AZ495</f>
        <v>0</v>
      </c>
      <c r="BS495" s="8">
        <v>15</v>
      </c>
      <c r="BT495" s="8">
        <v>13</v>
      </c>
      <c r="BU495" s="415">
        <f>BT495/12</f>
        <v>1.0833333333333333</v>
      </c>
      <c r="BV495" s="421">
        <f>IF(OR(BT495=0),0,((G495-I495)/BU495))</f>
        <v>20.30769230769231</v>
      </c>
      <c r="BW495" s="420">
        <f t="shared" si="240"/>
        <v>20.30769230769231</v>
      </c>
      <c r="BX495" s="420"/>
      <c r="BY495" s="21" t="str">
        <f>A495</f>
        <v>DW70875SJL</v>
      </c>
    </row>
    <row r="496" spans="1:77" ht="26.25" customHeight="1" thickBot="1" x14ac:dyDescent="0.25">
      <c r="A496" s="80"/>
      <c r="B496" s="81"/>
      <c r="C496" s="81"/>
      <c r="D496" s="81"/>
      <c r="E496" s="82"/>
      <c r="F496" s="401"/>
      <c r="G496" s="81"/>
      <c r="H496" s="671"/>
      <c r="I496" s="401"/>
      <c r="J496" s="401"/>
      <c r="K496" s="81"/>
      <c r="L496" s="81"/>
      <c r="M496" s="81"/>
      <c r="N496" s="81"/>
      <c r="O496" s="81"/>
      <c r="P496" s="81"/>
      <c r="Q496" s="81"/>
      <c r="R496" s="81"/>
      <c r="S496" s="9"/>
      <c r="T496" s="9"/>
      <c r="U496" s="9"/>
      <c r="V496" s="9"/>
      <c r="W496" s="9"/>
      <c r="X496" s="9"/>
      <c r="Y496" s="9"/>
      <c r="Z496" s="9"/>
      <c r="AB496" s="9"/>
      <c r="AC496" s="9"/>
      <c r="AD496" s="9"/>
      <c r="AK496" s="9"/>
      <c r="AL496" s="9"/>
      <c r="AM496" s="9"/>
      <c r="AN496" s="9"/>
      <c r="AO496" s="9"/>
      <c r="AQ496" s="9"/>
      <c r="AR496" s="9"/>
      <c r="AS496" s="9"/>
      <c r="AZ496" s="9"/>
      <c r="BB496" s="232"/>
      <c r="BC496" s="232"/>
      <c r="BE496" s="195"/>
      <c r="BG496" s="195"/>
      <c r="BI496" s="81"/>
      <c r="BK496" s="195"/>
      <c r="BM496" s="81"/>
      <c r="BO496" s="195"/>
      <c r="BQ496" s="195"/>
      <c r="BV496" s="421"/>
      <c r="BW496" s="420">
        <f t="shared" si="240"/>
        <v>0</v>
      </c>
      <c r="BX496" s="420"/>
      <c r="BY496" s="80"/>
    </row>
    <row r="497" spans="1:77" ht="16.5" thickBot="1" x14ac:dyDescent="0.25">
      <c r="A497" s="12" t="s">
        <v>725</v>
      </c>
      <c r="B497" s="13"/>
      <c r="C497" s="13"/>
      <c r="D497" s="13"/>
      <c r="E497" s="14"/>
      <c r="F497" s="408"/>
      <c r="G497" s="13"/>
      <c r="H497" s="662"/>
      <c r="I497" s="408"/>
      <c r="J497" s="408"/>
      <c r="K497" s="13"/>
      <c r="L497" s="81"/>
      <c r="M497" s="64"/>
      <c r="N497" s="64"/>
      <c r="O497" s="64"/>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90"/>
      <c r="BB497" s="232"/>
      <c r="BC497" s="232"/>
      <c r="BE497" s="190"/>
      <c r="BG497" s="190"/>
      <c r="BI497" s="9"/>
      <c r="BK497" s="190"/>
      <c r="BM497" s="9"/>
      <c r="BO497" s="190"/>
      <c r="BQ497" s="190"/>
      <c r="BV497" s="421"/>
      <c r="BW497" s="420">
        <f t="shared" si="240"/>
        <v>0</v>
      </c>
      <c r="BX497" s="420"/>
      <c r="BY497" s="11"/>
    </row>
    <row r="498" spans="1:77" ht="21" customHeight="1" thickBot="1" x14ac:dyDescent="0.25">
      <c r="A498" s="21" t="s">
        <v>1455</v>
      </c>
      <c r="B498" s="45" t="s">
        <v>31</v>
      </c>
      <c r="C498" s="1" t="s">
        <v>172</v>
      </c>
      <c r="D498" s="1">
        <v>16</v>
      </c>
      <c r="E498" s="2"/>
      <c r="F498" s="589" t="s">
        <v>11</v>
      </c>
      <c r="G498" s="1">
        <v>9</v>
      </c>
      <c r="H498" s="664"/>
      <c r="I498" s="534"/>
      <c r="J498" s="452"/>
      <c r="K498" s="283" t="str">
        <f>A498</f>
        <v>CEDW405625H</v>
      </c>
      <c r="L498" s="300" t="s">
        <v>842</v>
      </c>
      <c r="M498" s="1"/>
      <c r="N498" s="49"/>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210">
        <v>8</v>
      </c>
      <c r="BA498" s="94"/>
      <c r="BB498" s="232">
        <f>G498*BA498</f>
        <v>0</v>
      </c>
      <c r="BC498" s="232">
        <f>BB498*$BC$5</f>
        <v>0</v>
      </c>
      <c r="BE498" s="129"/>
      <c r="BF498" s="6">
        <f>BE498*AZ498</f>
        <v>0</v>
      </c>
      <c r="BG498" s="129"/>
      <c r="BH498" s="6">
        <f>BG498*AZ498</f>
        <v>0</v>
      </c>
      <c r="BI498" s="121"/>
      <c r="BK498" s="129"/>
      <c r="BM498" s="121"/>
      <c r="BO498" s="129"/>
      <c r="BQ498" s="129"/>
      <c r="BR498" s="6">
        <f>BQ498*AZ498</f>
        <v>0</v>
      </c>
      <c r="BU498" s="415">
        <f>BT498/12</f>
        <v>0</v>
      </c>
      <c r="BV498" s="421">
        <f>IF(OR(BT498=0),0,((G498-I498)/BU498))</f>
        <v>0</v>
      </c>
      <c r="BW498" s="420">
        <f t="shared" si="240"/>
        <v>0</v>
      </c>
      <c r="BX498" s="420"/>
      <c r="BY498" s="21" t="str">
        <f>A498</f>
        <v>CEDW405625H</v>
      </c>
    </row>
    <row r="499" spans="1:77" ht="26.25" customHeight="1" thickBot="1" x14ac:dyDescent="0.25">
      <c r="A499" s="80"/>
      <c r="B499" s="81"/>
      <c r="C499" s="81"/>
      <c r="D499" s="81"/>
      <c r="E499" s="82"/>
      <c r="F499" s="401"/>
      <c r="G499" s="81"/>
      <c r="H499" s="671"/>
      <c r="I499" s="401"/>
      <c r="J499" s="401"/>
      <c r="K499" s="81"/>
      <c r="L499" s="81"/>
      <c r="M499" s="81"/>
      <c r="N499" s="81"/>
      <c r="O499" s="81"/>
      <c r="P499" s="81"/>
      <c r="Q499" s="81"/>
      <c r="R499" s="81"/>
      <c r="S499" s="9"/>
      <c r="T499" s="9"/>
      <c r="U499" s="9"/>
      <c r="V499" s="9"/>
      <c r="W499" s="9"/>
      <c r="X499" s="9"/>
      <c r="Y499" s="9"/>
      <c r="Z499" s="9"/>
      <c r="AB499" s="9"/>
      <c r="AC499" s="9"/>
      <c r="AD499" s="9"/>
      <c r="AK499" s="9"/>
      <c r="AL499" s="9"/>
      <c r="AM499" s="9"/>
      <c r="AN499" s="9"/>
      <c r="AO499" s="9"/>
      <c r="AQ499" s="9"/>
      <c r="AR499" s="9"/>
      <c r="AS499" s="9"/>
      <c r="AZ499" s="9"/>
      <c r="BB499" s="232"/>
      <c r="BC499" s="232"/>
      <c r="BE499" s="195"/>
      <c r="BG499" s="195"/>
      <c r="BI499" s="81"/>
      <c r="BK499" s="195"/>
      <c r="BM499" s="81"/>
      <c r="BO499" s="195"/>
      <c r="BQ499" s="195"/>
      <c r="BV499" s="421"/>
      <c r="BW499" s="420">
        <f t="shared" si="240"/>
        <v>0</v>
      </c>
      <c r="BX499" s="420"/>
      <c r="BY499" s="80"/>
    </row>
    <row r="500" spans="1:77" ht="26.25" customHeight="1" x14ac:dyDescent="0.2">
      <c r="A500" s="80"/>
      <c r="B500" s="81"/>
      <c r="C500" s="81"/>
      <c r="D500" s="81"/>
      <c r="E500" s="82"/>
      <c r="F500" s="401"/>
      <c r="G500" s="81"/>
      <c r="H500" s="671"/>
      <c r="I500" s="401"/>
      <c r="J500" s="40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90"/>
      <c r="BB500" s="232"/>
      <c r="BC500" s="232"/>
      <c r="BE500" s="148"/>
      <c r="BG500" s="148"/>
      <c r="BI500" s="9"/>
      <c r="BK500" s="148"/>
      <c r="BM500" s="9"/>
      <c r="BO500" s="148"/>
      <c r="BQ500" s="148"/>
      <c r="BV500" s="421"/>
      <c r="BW500" s="420">
        <f t="shared" si="240"/>
        <v>0</v>
      </c>
      <c r="BX500" s="420"/>
      <c r="BY500" s="37"/>
    </row>
    <row r="501" spans="1:77" ht="18.75" customHeight="1" thickBot="1" x14ac:dyDescent="0.25">
      <c r="A501" s="15" t="s">
        <v>484</v>
      </c>
      <c r="B501" s="3"/>
      <c r="C501" s="3"/>
      <c r="D501" s="3"/>
      <c r="E501" s="16"/>
      <c r="F501" s="402"/>
      <c r="G501" s="3"/>
      <c r="H501" s="666"/>
      <c r="I501" s="402"/>
      <c r="J501" s="402"/>
      <c r="K501" s="3"/>
      <c r="N501" s="9"/>
      <c r="O501" s="9"/>
      <c r="P501" s="9"/>
      <c r="Q501" s="9"/>
      <c r="R501" s="9"/>
      <c r="S501" s="9"/>
      <c r="T501" s="9"/>
      <c r="U501" s="9"/>
      <c r="V501" s="9"/>
      <c r="W501" s="9"/>
      <c r="X501" s="9"/>
      <c r="Y501" s="9"/>
      <c r="Z501" s="9"/>
      <c r="AB501" s="9"/>
      <c r="AC501" s="9"/>
      <c r="AD501" s="9"/>
      <c r="AK501" s="9"/>
      <c r="AL501" s="9"/>
      <c r="AM501" s="9"/>
      <c r="AN501" s="9"/>
      <c r="AO501" s="9"/>
      <c r="AQ501" s="9"/>
      <c r="AR501" s="9"/>
      <c r="AS501" s="9"/>
      <c r="AZ501" s="9"/>
      <c r="BB501" s="232"/>
      <c r="BC501" s="232"/>
      <c r="BE501" s="190"/>
      <c r="BG501" s="190"/>
      <c r="BI501" s="9"/>
      <c r="BK501" s="190"/>
      <c r="BM501" s="9"/>
      <c r="BO501" s="190"/>
      <c r="BQ501" s="190"/>
      <c r="BV501" s="421"/>
      <c r="BW501" s="420">
        <f t="shared" si="240"/>
        <v>0</v>
      </c>
      <c r="BX501" s="420"/>
      <c r="BY501" s="15"/>
    </row>
    <row r="502" spans="1:77" ht="15.75" customHeight="1" thickBot="1" x14ac:dyDescent="0.25">
      <c r="A502" s="142" t="s">
        <v>478</v>
      </c>
      <c r="B502" s="1" t="s">
        <v>21</v>
      </c>
      <c r="C502" s="24" t="s">
        <v>441</v>
      </c>
      <c r="D502" s="67">
        <v>16</v>
      </c>
      <c r="E502" s="103"/>
      <c r="F502" s="600"/>
      <c r="G502" s="24">
        <v>0</v>
      </c>
      <c r="H502" s="674"/>
      <c r="I502" s="535"/>
      <c r="J502" s="554"/>
      <c r="K502" s="552" t="str">
        <f>A502</f>
        <v>30475H</v>
      </c>
      <c r="L502" s="312" t="s">
        <v>869</v>
      </c>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207">
        <v>6</v>
      </c>
      <c r="BA502" s="83"/>
      <c r="BB502" s="376">
        <f>G502*BA502</f>
        <v>0</v>
      </c>
      <c r="BC502" s="376">
        <f>BB502*$BC$5</f>
        <v>0</v>
      </c>
      <c r="BD502" s="351"/>
      <c r="BE502" s="128"/>
      <c r="BF502" s="6">
        <f>BE502*AZ502</f>
        <v>0</v>
      </c>
      <c r="BG502" s="128"/>
      <c r="BH502" s="351">
        <f>BG502*AZ502</f>
        <v>0</v>
      </c>
      <c r="BI502" s="120"/>
      <c r="BJ502" s="563">
        <f>BI502*AZ502</f>
        <v>0</v>
      </c>
      <c r="BK502" s="128"/>
      <c r="BM502" s="120"/>
      <c r="BN502" s="6">
        <f>BM502*AZ502</f>
        <v>0</v>
      </c>
      <c r="BO502" s="128"/>
      <c r="BP502" s="351">
        <f>BO502*AZ502</f>
        <v>0</v>
      </c>
      <c r="BQ502" s="128"/>
      <c r="BR502" s="6">
        <f>BQ502*AZ502</f>
        <v>0</v>
      </c>
      <c r="BS502" s="8">
        <v>7</v>
      </c>
      <c r="BT502" s="8">
        <v>7</v>
      </c>
      <c r="BU502" s="415">
        <f>BT502/12</f>
        <v>0.58333333333333337</v>
      </c>
      <c r="BV502" s="421">
        <f t="shared" ref="BV502:BV510" si="242">IF(OR(BT502=0),0,((G502-I502)/BU502))</f>
        <v>0</v>
      </c>
      <c r="BW502" s="420">
        <f t="shared" si="240"/>
        <v>0</v>
      </c>
      <c r="BX502" s="420"/>
      <c r="BY502" s="21" t="str">
        <f>A502</f>
        <v>30475H</v>
      </c>
    </row>
    <row r="503" spans="1:77" ht="15.75" customHeight="1" thickBot="1" x14ac:dyDescent="0.25">
      <c r="A503" s="143" t="s">
        <v>1066</v>
      </c>
      <c r="B503" s="1" t="s">
        <v>21</v>
      </c>
      <c r="C503" s="1" t="s">
        <v>1067</v>
      </c>
      <c r="D503" s="52">
        <v>16</v>
      </c>
      <c r="E503" s="54"/>
      <c r="F503" s="601"/>
      <c r="G503" s="1">
        <v>0</v>
      </c>
      <c r="H503" s="669"/>
      <c r="I503" s="449"/>
      <c r="J503" s="553"/>
      <c r="K503" s="552" t="str">
        <f>A503</f>
        <v>60475H</v>
      </c>
      <c r="L503" s="305" t="s">
        <v>842</v>
      </c>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75">
        <v>12</v>
      </c>
      <c r="BA503" s="84"/>
      <c r="BB503" s="379">
        <f>G503*BA503</f>
        <v>0</v>
      </c>
      <c r="BC503" s="379">
        <f>BB503*$BC$5</f>
        <v>0</v>
      </c>
      <c r="BD503" s="352"/>
      <c r="BE503" s="128"/>
      <c r="BF503" s="6">
        <f>BE503*AZ503</f>
        <v>0</v>
      </c>
      <c r="BG503" s="129"/>
      <c r="BH503" s="352">
        <f>BG503*AZ503</f>
        <v>0</v>
      </c>
      <c r="BI503" s="121"/>
      <c r="BJ503" s="564">
        <f>BI503*AZ503</f>
        <v>0</v>
      </c>
      <c r="BK503" s="128"/>
      <c r="BM503" s="120"/>
      <c r="BN503" s="6">
        <f>BM503*AZ503</f>
        <v>0</v>
      </c>
      <c r="BO503" s="128"/>
      <c r="BP503" s="352">
        <f>BO503*AZ503</f>
        <v>0</v>
      </c>
      <c r="BQ503" s="128"/>
      <c r="BR503" s="6">
        <f>BQ503*AZ503</f>
        <v>0</v>
      </c>
      <c r="BU503" s="415">
        <f>BT503/12</f>
        <v>0</v>
      </c>
      <c r="BV503" s="421">
        <f t="shared" si="242"/>
        <v>0</v>
      </c>
      <c r="BW503" s="420">
        <f t="shared" si="240"/>
        <v>0</v>
      </c>
      <c r="BX503" s="420"/>
      <c r="BY503" s="21" t="str">
        <f>A503</f>
        <v>60475H</v>
      </c>
    </row>
    <row r="504" spans="1:77" ht="16.5" customHeight="1" thickBot="1" x14ac:dyDescent="0.25">
      <c r="A504" s="317" t="s">
        <v>483</v>
      </c>
      <c r="B504" s="321"/>
      <c r="C504" s="321"/>
      <c r="D504" s="321"/>
      <c r="E504" s="549"/>
      <c r="F504" s="550"/>
      <c r="G504" s="321"/>
      <c r="H504" s="675"/>
      <c r="I504" s="550"/>
      <c r="J504" s="550"/>
      <c r="K504" s="3"/>
      <c r="N504" s="52"/>
      <c r="O504" s="9"/>
      <c r="P504" s="9"/>
      <c r="Q504" s="9"/>
      <c r="R504" s="9"/>
      <c r="S504" s="9"/>
      <c r="T504" s="9"/>
      <c r="U504" s="9"/>
      <c r="V504" s="9"/>
      <c r="W504" s="9"/>
      <c r="X504" s="9"/>
      <c r="Y504" s="9"/>
      <c r="Z504" s="9"/>
      <c r="AB504" s="9"/>
      <c r="AC504" s="9"/>
      <c r="AD504" s="9"/>
      <c r="AK504" s="9"/>
      <c r="AL504" s="9"/>
      <c r="AM504" s="9"/>
      <c r="AN504" s="9"/>
      <c r="AO504" s="9"/>
      <c r="AQ504" s="9"/>
      <c r="AR504" s="9"/>
      <c r="AS504" s="9"/>
      <c r="AZ504" s="9"/>
      <c r="BB504" s="232"/>
      <c r="BC504" s="232"/>
      <c r="BE504" s="148"/>
      <c r="BG504" s="148"/>
      <c r="BI504" s="9"/>
      <c r="BK504" s="148"/>
      <c r="BM504" s="9"/>
      <c r="BO504" s="148"/>
      <c r="BQ504" s="148"/>
      <c r="BV504" s="421">
        <f t="shared" si="242"/>
        <v>0</v>
      </c>
      <c r="BW504" s="420">
        <f t="shared" si="240"/>
        <v>0</v>
      </c>
      <c r="BX504" s="420"/>
      <c r="BY504" s="15" t="s">
        <v>483</v>
      </c>
    </row>
    <row r="505" spans="1:77" ht="15.75" customHeight="1" x14ac:dyDescent="0.2">
      <c r="A505" s="547" t="s">
        <v>1187</v>
      </c>
      <c r="B505" s="1" t="s">
        <v>21</v>
      </c>
      <c r="C505" s="27" t="s">
        <v>550</v>
      </c>
      <c r="D505" s="27">
        <v>16</v>
      </c>
      <c r="E505" s="28"/>
      <c r="F505" s="589" t="s">
        <v>1125</v>
      </c>
      <c r="G505" s="27">
        <v>0</v>
      </c>
      <c r="H505" s="667"/>
      <c r="I505" s="548"/>
      <c r="J505" s="452"/>
      <c r="K505" s="497" t="s">
        <v>1187</v>
      </c>
      <c r="L505" s="300" t="s">
        <v>920</v>
      </c>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75">
        <v>15</v>
      </c>
      <c r="BA505" s="84"/>
      <c r="BB505" s="232">
        <f>G505*BA505</f>
        <v>0</v>
      </c>
      <c r="BC505" s="232">
        <f>BB505*$BC$5</f>
        <v>0</v>
      </c>
      <c r="BD505" s="104"/>
      <c r="BE505" s="129"/>
      <c r="BF505" s="6">
        <f t="shared" ref="BF505:BF510" si="243">BE505*AZ505</f>
        <v>0</v>
      </c>
      <c r="BG505" s="129"/>
      <c r="BH505" s="6">
        <f t="shared" ref="BH505:BH510" si="244">BG505*AZ505</f>
        <v>0</v>
      </c>
      <c r="BI505" s="359"/>
      <c r="BJ505" s="6">
        <f>BI505*AZ505</f>
        <v>0</v>
      </c>
      <c r="BK505" s="129"/>
      <c r="BM505" s="121"/>
      <c r="BN505" s="6">
        <f t="shared" ref="BN505:BN510" si="245">BM505*AZ505</f>
        <v>0</v>
      </c>
      <c r="BO505" s="129"/>
      <c r="BP505" s="6">
        <f t="shared" ref="BP505:BP510" si="246">BO505*AZ505</f>
        <v>0</v>
      </c>
      <c r="BQ505" s="129"/>
      <c r="BR505" s="6">
        <f t="shared" ref="BR505:BR510" si="247">BQ505*AZ505</f>
        <v>0</v>
      </c>
      <c r="BU505" s="415">
        <f t="shared" ref="BU505:BU510" si="248">BT505/12</f>
        <v>0</v>
      </c>
      <c r="BV505" s="421">
        <f t="shared" si="242"/>
        <v>0</v>
      </c>
      <c r="BW505" s="420">
        <f t="shared" si="240"/>
        <v>0</v>
      </c>
      <c r="BX505" s="420"/>
      <c r="BY505" s="21" t="str">
        <f t="shared" ref="BY505:BY510" si="249">A505</f>
        <v>70475HJR</v>
      </c>
    </row>
    <row r="506" spans="1:77" ht="15.75" customHeight="1" x14ac:dyDescent="0.2">
      <c r="A506" s="143" t="s">
        <v>549</v>
      </c>
      <c r="B506" s="1" t="s">
        <v>21</v>
      </c>
      <c r="C506" s="1" t="s">
        <v>551</v>
      </c>
      <c r="D506" s="1">
        <v>16</v>
      </c>
      <c r="E506" s="2" t="s">
        <v>23</v>
      </c>
      <c r="F506" s="589" t="s">
        <v>1125</v>
      </c>
      <c r="G506" s="1">
        <v>7</v>
      </c>
      <c r="H506" s="664"/>
      <c r="I506" s="449"/>
      <c r="J506" s="452"/>
      <c r="K506" s="497" t="str">
        <f>A506</f>
        <v>70475SJR</v>
      </c>
      <c r="L506" s="300" t="s">
        <v>920</v>
      </c>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75">
        <v>15</v>
      </c>
      <c r="BA506" s="84"/>
      <c r="BB506" s="232">
        <f>G506*BA506</f>
        <v>0</v>
      </c>
      <c r="BC506" s="232">
        <f>BB506*$BC$5</f>
        <v>0</v>
      </c>
      <c r="BD506" s="104"/>
      <c r="BE506" s="129"/>
      <c r="BF506" s="6">
        <f t="shared" si="243"/>
        <v>0</v>
      </c>
      <c r="BG506" s="129"/>
      <c r="BH506" s="6">
        <f t="shared" si="244"/>
        <v>0</v>
      </c>
      <c r="BI506" s="121"/>
      <c r="BJ506" s="6">
        <f>BI506*AZ506</f>
        <v>0</v>
      </c>
      <c r="BK506" s="129"/>
      <c r="BM506" s="121"/>
      <c r="BN506" s="6">
        <f t="shared" si="245"/>
        <v>0</v>
      </c>
      <c r="BO506" s="129"/>
      <c r="BP506" s="6">
        <f t="shared" si="246"/>
        <v>0</v>
      </c>
      <c r="BQ506" s="129"/>
      <c r="BR506" s="6">
        <f t="shared" si="247"/>
        <v>0</v>
      </c>
      <c r="BS506" s="8">
        <v>1</v>
      </c>
      <c r="BT506" s="8">
        <v>1</v>
      </c>
      <c r="BU506" s="415">
        <f t="shared" si="248"/>
        <v>8.3333333333333329E-2</v>
      </c>
      <c r="BV506" s="421">
        <f t="shared" si="242"/>
        <v>84</v>
      </c>
      <c r="BW506" s="420">
        <f t="shared" si="240"/>
        <v>84</v>
      </c>
      <c r="BX506" s="420"/>
      <c r="BY506" s="21" t="str">
        <f t="shared" si="249"/>
        <v>70475SJR</v>
      </c>
    </row>
    <row r="507" spans="1:77" ht="15.75" customHeight="1" x14ac:dyDescent="0.2">
      <c r="A507" s="143" t="s">
        <v>756</v>
      </c>
      <c r="B507" s="1" t="s">
        <v>21</v>
      </c>
      <c r="C507" s="1" t="s">
        <v>551</v>
      </c>
      <c r="D507" s="1">
        <v>16</v>
      </c>
      <c r="E507" s="1" t="s">
        <v>740</v>
      </c>
      <c r="F507" s="589"/>
      <c r="G507" s="328">
        <v>0</v>
      </c>
      <c r="H507" s="664"/>
      <c r="I507" s="449"/>
      <c r="J507" s="452"/>
      <c r="K507" s="497" t="str">
        <f>A507</f>
        <v>70475SJR-BLKPBR</v>
      </c>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75"/>
      <c r="BA507" s="84"/>
      <c r="BB507" s="232"/>
      <c r="BC507" s="232"/>
      <c r="BD507" s="104"/>
      <c r="BE507" s="129"/>
      <c r="BF507" s="6">
        <f t="shared" si="243"/>
        <v>0</v>
      </c>
      <c r="BG507" s="129"/>
      <c r="BH507" s="6">
        <f t="shared" si="244"/>
        <v>0</v>
      </c>
      <c r="BI507" s="121"/>
      <c r="BK507" s="129"/>
      <c r="BM507" s="121"/>
      <c r="BN507" s="6">
        <f t="shared" si="245"/>
        <v>0</v>
      </c>
      <c r="BO507" s="129"/>
      <c r="BP507" s="6">
        <f t="shared" si="246"/>
        <v>0</v>
      </c>
      <c r="BQ507" s="129"/>
      <c r="BR507" s="6">
        <f t="shared" si="247"/>
        <v>0</v>
      </c>
      <c r="BU507" s="415">
        <f t="shared" si="248"/>
        <v>0</v>
      </c>
      <c r="BV507" s="421">
        <f t="shared" si="242"/>
        <v>0</v>
      </c>
      <c r="BW507" s="420">
        <f t="shared" si="240"/>
        <v>0</v>
      </c>
      <c r="BX507" s="420"/>
      <c r="BY507" s="21" t="str">
        <f t="shared" si="249"/>
        <v>70475SJR-BLKPBR</v>
      </c>
    </row>
    <row r="508" spans="1:77" ht="15.75" customHeight="1" x14ac:dyDescent="0.2">
      <c r="A508" s="143" t="s">
        <v>757</v>
      </c>
      <c r="B508" s="1" t="s">
        <v>21</v>
      </c>
      <c r="C508" s="1" t="s">
        <v>442</v>
      </c>
      <c r="D508" s="1">
        <v>16</v>
      </c>
      <c r="E508" s="1" t="s">
        <v>740</v>
      </c>
      <c r="F508" s="589"/>
      <c r="G508" s="328">
        <v>17</v>
      </c>
      <c r="H508" s="664"/>
      <c r="I508" s="449"/>
      <c r="J508" s="452"/>
      <c r="K508" s="497" t="str">
        <f>A508</f>
        <v>70475SJL-BLKPBR</v>
      </c>
      <c r="L508" s="300" t="s">
        <v>1250</v>
      </c>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75"/>
      <c r="BA508" s="84"/>
      <c r="BB508" s="232"/>
      <c r="BC508" s="232"/>
      <c r="BD508" s="104"/>
      <c r="BE508" s="129"/>
      <c r="BF508" s="6">
        <f t="shared" si="243"/>
        <v>0</v>
      </c>
      <c r="BG508" s="129"/>
      <c r="BH508" s="6">
        <f t="shared" si="244"/>
        <v>0</v>
      </c>
      <c r="BI508" s="121"/>
      <c r="BK508" s="129"/>
      <c r="BM508" s="121"/>
      <c r="BN508" s="6">
        <f t="shared" si="245"/>
        <v>0</v>
      </c>
      <c r="BO508" s="129"/>
      <c r="BP508" s="6">
        <f t="shared" si="246"/>
        <v>0</v>
      </c>
      <c r="BQ508" s="129"/>
      <c r="BR508" s="6">
        <f t="shared" si="247"/>
        <v>0</v>
      </c>
      <c r="BS508" s="8">
        <v>2</v>
      </c>
      <c r="BT508" s="8">
        <v>2</v>
      </c>
      <c r="BU508" s="415">
        <f t="shared" si="248"/>
        <v>0.16666666666666666</v>
      </c>
      <c r="BV508" s="421">
        <f t="shared" si="242"/>
        <v>102</v>
      </c>
      <c r="BW508" s="420">
        <f t="shared" si="240"/>
        <v>102</v>
      </c>
      <c r="BX508" s="420"/>
      <c r="BY508" s="21" t="str">
        <f t="shared" si="249"/>
        <v>70475SJL-BLKPBR</v>
      </c>
    </row>
    <row r="509" spans="1:77" ht="15.75" customHeight="1" x14ac:dyDescent="0.2">
      <c r="A509" s="143" t="s">
        <v>490</v>
      </c>
      <c r="B509" s="1" t="s">
        <v>21</v>
      </c>
      <c r="C509" s="1" t="s">
        <v>443</v>
      </c>
      <c r="D509" s="1">
        <v>16</v>
      </c>
      <c r="E509" s="2"/>
      <c r="F509" s="589" t="s">
        <v>1125</v>
      </c>
      <c r="G509" s="328">
        <v>0</v>
      </c>
      <c r="H509" s="664"/>
      <c r="I509" s="449"/>
      <c r="J509" s="452"/>
      <c r="K509" s="497" t="str">
        <f>A509</f>
        <v>70475HJL</v>
      </c>
      <c r="L509" s="300" t="s">
        <v>919</v>
      </c>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75">
        <v>15</v>
      </c>
      <c r="BA509" s="84"/>
      <c r="BB509" s="232">
        <f>G509*BA509</f>
        <v>0</v>
      </c>
      <c r="BC509" s="232">
        <f>BB509*$BC$5</f>
        <v>0</v>
      </c>
      <c r="BD509" s="104"/>
      <c r="BE509" s="129"/>
      <c r="BF509" s="6">
        <f t="shared" si="243"/>
        <v>0</v>
      </c>
      <c r="BG509" s="129"/>
      <c r="BH509" s="6">
        <f t="shared" si="244"/>
        <v>0</v>
      </c>
      <c r="BI509" s="121"/>
      <c r="BJ509" s="6">
        <f>BI509*AZ509</f>
        <v>0</v>
      </c>
      <c r="BK509" s="129"/>
      <c r="BM509" s="121"/>
      <c r="BN509" s="6">
        <f t="shared" si="245"/>
        <v>0</v>
      </c>
      <c r="BO509" s="129"/>
      <c r="BP509" s="6">
        <f t="shared" si="246"/>
        <v>0</v>
      </c>
      <c r="BQ509" s="129"/>
      <c r="BR509" s="6">
        <f t="shared" si="247"/>
        <v>0</v>
      </c>
      <c r="BS509" s="8">
        <v>5</v>
      </c>
      <c r="BU509" s="415">
        <f t="shared" si="248"/>
        <v>0</v>
      </c>
      <c r="BV509" s="421">
        <f t="shared" si="242"/>
        <v>0</v>
      </c>
      <c r="BW509" s="420">
        <f t="shared" si="240"/>
        <v>0</v>
      </c>
      <c r="BX509" s="420"/>
      <c r="BY509" s="21" t="str">
        <f t="shared" si="249"/>
        <v>70475HJL</v>
      </c>
    </row>
    <row r="510" spans="1:77" ht="15.75" customHeight="1" x14ac:dyDescent="0.2">
      <c r="A510" s="143" t="s">
        <v>491</v>
      </c>
      <c r="B510" s="1" t="s">
        <v>21</v>
      </c>
      <c r="C510" s="1" t="s">
        <v>442</v>
      </c>
      <c r="D510" s="1">
        <v>16</v>
      </c>
      <c r="E510" s="2" t="s">
        <v>23</v>
      </c>
      <c r="F510" s="589" t="s">
        <v>1125</v>
      </c>
      <c r="G510" s="328">
        <v>5</v>
      </c>
      <c r="H510" s="664"/>
      <c r="I510" s="449"/>
      <c r="J510" s="452"/>
      <c r="K510" s="497" t="str">
        <f>A510</f>
        <v>70475SJL</v>
      </c>
      <c r="L510" s="300" t="s">
        <v>919</v>
      </c>
      <c r="M510" s="1"/>
      <c r="N510" s="5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75">
        <v>15</v>
      </c>
      <c r="BA510" s="84"/>
      <c r="BB510" s="232">
        <f>G510*BA510</f>
        <v>0</v>
      </c>
      <c r="BC510" s="232">
        <f>BB510*$BC$5</f>
        <v>0</v>
      </c>
      <c r="BD510" s="104"/>
      <c r="BE510" s="129"/>
      <c r="BF510" s="6">
        <f t="shared" si="243"/>
        <v>0</v>
      </c>
      <c r="BG510" s="129"/>
      <c r="BH510" s="6">
        <f t="shared" si="244"/>
        <v>0</v>
      </c>
      <c r="BI510" s="121"/>
      <c r="BJ510" s="6">
        <f>BI510*AZ510</f>
        <v>0</v>
      </c>
      <c r="BK510" s="129"/>
      <c r="BM510" s="121"/>
      <c r="BN510" s="6">
        <f t="shared" si="245"/>
        <v>0</v>
      </c>
      <c r="BO510" s="129"/>
      <c r="BP510" s="6">
        <f t="shared" si="246"/>
        <v>0</v>
      </c>
      <c r="BQ510" s="129"/>
      <c r="BR510" s="6">
        <f t="shared" si="247"/>
        <v>0</v>
      </c>
      <c r="BS510" s="8">
        <v>4</v>
      </c>
      <c r="BT510" s="8">
        <v>2</v>
      </c>
      <c r="BU510" s="415">
        <f t="shared" si="248"/>
        <v>0.16666666666666666</v>
      </c>
      <c r="BV510" s="421">
        <f t="shared" si="242"/>
        <v>30</v>
      </c>
      <c r="BW510" s="420">
        <f t="shared" si="240"/>
        <v>30</v>
      </c>
      <c r="BX510" s="420"/>
      <c r="BY510" s="21" t="str">
        <f t="shared" si="249"/>
        <v>70475SJL</v>
      </c>
    </row>
    <row r="511" spans="1:77" ht="26.25" customHeight="1" x14ac:dyDescent="0.2">
      <c r="A511" s="65"/>
      <c r="B511" s="52"/>
      <c r="C511" s="52"/>
      <c r="D511" s="52"/>
      <c r="E511" s="60"/>
      <c r="F511" s="406"/>
      <c r="G511" s="52"/>
      <c r="H511" s="669"/>
      <c r="I511" s="409"/>
      <c r="J511" s="409"/>
      <c r="K511" s="52"/>
      <c r="L511" s="52"/>
      <c r="M511" s="52"/>
      <c r="N511" s="52"/>
      <c r="O511" s="52"/>
      <c r="P511" s="52"/>
      <c r="Q511" s="52"/>
      <c r="R511" s="52"/>
      <c r="S511" s="9"/>
      <c r="T511" s="9"/>
      <c r="U511" s="9"/>
      <c r="V511" s="9"/>
      <c r="W511" s="9"/>
      <c r="X511" s="9"/>
      <c r="Y511" s="9"/>
      <c r="Z511" s="9"/>
      <c r="AB511" s="9"/>
      <c r="AC511" s="9"/>
      <c r="AD511" s="9"/>
      <c r="AK511" s="9"/>
      <c r="AL511" s="9"/>
      <c r="AM511" s="9"/>
      <c r="AN511" s="9"/>
      <c r="AO511" s="9"/>
      <c r="AQ511" s="9"/>
      <c r="AR511" s="9"/>
      <c r="AS511" s="9"/>
      <c r="AZ511" s="9"/>
      <c r="BA511" s="91"/>
      <c r="BB511" s="232"/>
      <c r="BC511" s="232"/>
      <c r="BD511" s="104"/>
      <c r="BE511" s="222"/>
      <c r="BG511" s="149"/>
      <c r="BI511" s="126"/>
      <c r="BK511" s="222"/>
      <c r="BM511" s="52"/>
      <c r="BO511" s="222"/>
      <c r="BQ511" s="222"/>
      <c r="BV511" s="421"/>
      <c r="BW511" s="420">
        <f t="shared" si="240"/>
        <v>0</v>
      </c>
      <c r="BX511" s="420"/>
      <c r="BY511" s="65"/>
    </row>
    <row r="512" spans="1:77" ht="15.75" customHeight="1" x14ac:dyDescent="0.2">
      <c r="A512" s="143" t="s">
        <v>759</v>
      </c>
      <c r="B512" s="1" t="s">
        <v>21</v>
      </c>
      <c r="C512" s="1" t="s">
        <v>1457</v>
      </c>
      <c r="D512" s="1">
        <v>16</v>
      </c>
      <c r="E512" s="1" t="s">
        <v>740</v>
      </c>
      <c r="F512" s="589"/>
      <c r="G512" s="328">
        <v>7</v>
      </c>
      <c r="H512" s="664"/>
      <c r="I512" s="449"/>
      <c r="J512" s="452"/>
      <c r="K512" s="497" t="str">
        <f>A512</f>
        <v>80475SJR-BLKPBR</v>
      </c>
      <c r="L512" s="300" t="s">
        <v>1364</v>
      </c>
      <c r="M512" s="1"/>
      <c r="N512" s="49"/>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75"/>
      <c r="BA512" s="84"/>
      <c r="BB512" s="232"/>
      <c r="BC512" s="232"/>
      <c r="BD512" s="104"/>
      <c r="BE512" s="129"/>
      <c r="BF512" s="6">
        <f>BE512*AZ512</f>
        <v>0</v>
      </c>
      <c r="BG512" s="129"/>
      <c r="BH512" s="6">
        <f>BG512*AZ512</f>
        <v>0</v>
      </c>
      <c r="BI512" s="121"/>
      <c r="BK512" s="129"/>
      <c r="BM512" s="121"/>
      <c r="BN512" s="6">
        <f>BM512*AZ512</f>
        <v>0</v>
      </c>
      <c r="BO512" s="129"/>
      <c r="BP512" s="6">
        <f>BO512*AZ512</f>
        <v>0</v>
      </c>
      <c r="BQ512" s="129"/>
      <c r="BR512" s="6">
        <f>BQ512*AZ512</f>
        <v>0</v>
      </c>
      <c r="BS512" s="8">
        <v>1</v>
      </c>
      <c r="BU512" s="415">
        <f>BT512/12</f>
        <v>0</v>
      </c>
      <c r="BV512" s="421">
        <f>IF(OR(BT512=0),0,((G512-I512)/BU512))</f>
        <v>0</v>
      </c>
      <c r="BW512" s="420">
        <f t="shared" si="240"/>
        <v>0</v>
      </c>
      <c r="BX512" s="420"/>
      <c r="BY512" s="21" t="str">
        <f>A512</f>
        <v>80475SJR-BLKPBR</v>
      </c>
    </row>
    <row r="513" spans="1:77" ht="15.75" customHeight="1" thickBot="1" x14ac:dyDescent="0.25">
      <c r="A513" s="143" t="s">
        <v>758</v>
      </c>
      <c r="B513" s="1" t="s">
        <v>21</v>
      </c>
      <c r="C513" s="1" t="s">
        <v>1458</v>
      </c>
      <c r="D513" s="1">
        <v>16</v>
      </c>
      <c r="E513" s="1" t="s">
        <v>740</v>
      </c>
      <c r="F513" s="589"/>
      <c r="G513" s="328">
        <v>2</v>
      </c>
      <c r="H513" s="664"/>
      <c r="I513" s="449"/>
      <c r="J513" s="452"/>
      <c r="K513" s="497" t="str">
        <f>A513</f>
        <v>80475SJL-BLKPBR</v>
      </c>
      <c r="L513" s="300" t="s">
        <v>1364</v>
      </c>
      <c r="M513" s="1"/>
      <c r="N513" s="17"/>
      <c r="O513" s="1"/>
      <c r="P513" s="1"/>
      <c r="Q513" s="1"/>
      <c r="R513" s="1"/>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77"/>
      <c r="BA513" s="85"/>
      <c r="BB513" s="232"/>
      <c r="BC513" s="232"/>
      <c r="BD513" s="104"/>
      <c r="BE513" s="129"/>
      <c r="BF513" s="6">
        <f>BE513*AZ513</f>
        <v>0</v>
      </c>
      <c r="BG513" s="129"/>
      <c r="BH513" s="6">
        <f>BG513*AZ513</f>
        <v>0</v>
      </c>
      <c r="BI513" s="121"/>
      <c r="BK513" s="129"/>
      <c r="BM513" s="121"/>
      <c r="BN513" s="6">
        <f>BM513*AZ513</f>
        <v>0</v>
      </c>
      <c r="BO513" s="129"/>
      <c r="BP513" s="6">
        <f>BO513*AZ513</f>
        <v>0</v>
      </c>
      <c r="BQ513" s="129"/>
      <c r="BR513" s="6">
        <f>BQ513*AZ513</f>
        <v>0</v>
      </c>
      <c r="BS513" s="8">
        <v>1</v>
      </c>
      <c r="BU513" s="415">
        <f>BT513/12</f>
        <v>0</v>
      </c>
      <c r="BV513" s="421">
        <f>IF(OR(BT513=0),0,((G513-I513)/BU513))</f>
        <v>0</v>
      </c>
      <c r="BW513" s="420">
        <f t="shared" si="240"/>
        <v>0</v>
      </c>
      <c r="BX513" s="420"/>
      <c r="BY513" s="21" t="str">
        <f>A513</f>
        <v>80475SJL-BLKPBR</v>
      </c>
    </row>
    <row r="514" spans="1:77" ht="26.25" customHeight="1" x14ac:dyDescent="0.2">
      <c r="A514" s="80"/>
      <c r="B514" s="81"/>
      <c r="C514" s="81"/>
      <c r="D514" s="81"/>
      <c r="E514" s="82"/>
      <c r="F514" s="401"/>
      <c r="G514" s="81"/>
      <c r="H514" s="671"/>
      <c r="I514" s="401"/>
      <c r="J514" s="401"/>
      <c r="K514" s="81"/>
      <c r="L514" s="81"/>
      <c r="M514" s="81"/>
      <c r="N514" s="9"/>
      <c r="O514" s="81"/>
      <c r="P514" s="81"/>
      <c r="Q514" s="81"/>
      <c r="R514" s="81"/>
      <c r="S514" s="9"/>
      <c r="T514" s="9"/>
      <c r="U514" s="9"/>
      <c r="V514" s="9"/>
      <c r="W514" s="9"/>
      <c r="X514" s="9"/>
      <c r="Y514" s="9"/>
      <c r="Z514" s="9"/>
      <c r="AB514" s="9"/>
      <c r="AC514" s="9"/>
      <c r="AD514" s="9"/>
      <c r="AK514" s="9"/>
      <c r="AL514" s="9"/>
      <c r="AM514" s="9"/>
      <c r="AN514" s="9"/>
      <c r="AO514" s="9"/>
      <c r="AQ514" s="9"/>
      <c r="AR514" s="9"/>
      <c r="AS514" s="9"/>
      <c r="AZ514" s="9"/>
      <c r="BB514" s="232"/>
      <c r="BC514" s="232"/>
      <c r="BE514" s="195"/>
      <c r="BG514" s="195"/>
      <c r="BH514" s="6">
        <f>BG514*AZ514</f>
        <v>0</v>
      </c>
      <c r="BI514" s="81"/>
      <c r="BJ514" s="6">
        <f>BI514*AZ514</f>
        <v>0</v>
      </c>
      <c r="BK514" s="195"/>
      <c r="BM514" s="81"/>
      <c r="BO514" s="195"/>
      <c r="BQ514" s="195"/>
      <c r="BV514" s="421"/>
      <c r="BW514" s="420">
        <f t="shared" si="240"/>
        <v>0</v>
      </c>
      <c r="BX514" s="420"/>
      <c r="BY514" s="80"/>
    </row>
    <row r="515" spans="1:77" ht="20.100000000000001" customHeight="1" thickBot="1" x14ac:dyDescent="0.25">
      <c r="A515" s="15" t="s">
        <v>1456</v>
      </c>
      <c r="B515" s="3"/>
      <c r="C515" s="3"/>
      <c r="D515" s="3"/>
      <c r="E515" s="16"/>
      <c r="F515" s="402"/>
      <c r="G515" s="3"/>
      <c r="H515" s="666"/>
      <c r="I515" s="402"/>
      <c r="J515" s="402"/>
      <c r="K515" s="3"/>
      <c r="N515" s="55"/>
      <c r="O515" s="9"/>
      <c r="P515" s="9"/>
      <c r="Q515" s="9"/>
      <c r="R515" s="9"/>
      <c r="S515" s="9"/>
      <c r="T515" s="9"/>
      <c r="U515" s="9"/>
      <c r="V515" s="9"/>
      <c r="W515" s="9"/>
      <c r="X515" s="9"/>
      <c r="Y515" s="9"/>
      <c r="Z515" s="9"/>
      <c r="AB515" s="9"/>
      <c r="AC515" s="9"/>
      <c r="AD515" s="9"/>
      <c r="AK515" s="9"/>
      <c r="AL515" s="9"/>
      <c r="AM515" s="9"/>
      <c r="AN515" s="9"/>
      <c r="AO515" s="9"/>
      <c r="AQ515" s="9"/>
      <c r="AR515" s="9"/>
      <c r="AS515" s="9"/>
      <c r="AZ515" s="55"/>
      <c r="BA515" s="116"/>
      <c r="BB515" s="232"/>
      <c r="BC515" s="232"/>
      <c r="BE515" s="190"/>
      <c r="BG515" s="190"/>
      <c r="BI515" s="9"/>
      <c r="BK515" s="190"/>
      <c r="BM515" s="9"/>
      <c r="BO515" s="190"/>
      <c r="BQ515" s="190"/>
      <c r="BV515" s="421"/>
      <c r="BW515" s="420">
        <f t="shared" si="240"/>
        <v>0</v>
      </c>
      <c r="BX515" s="420"/>
      <c r="BY515" s="15" t="s">
        <v>263</v>
      </c>
    </row>
    <row r="516" spans="1:77" ht="26.25" customHeight="1" x14ac:dyDescent="0.2">
      <c r="A516" s="80"/>
      <c r="B516" s="81"/>
      <c r="C516" s="81"/>
      <c r="D516" s="81"/>
      <c r="E516" s="82"/>
      <c r="F516" s="401"/>
      <c r="G516" s="81"/>
      <c r="H516" s="671"/>
      <c r="I516" s="401"/>
      <c r="J516" s="401"/>
      <c r="K516" s="81"/>
      <c r="L516" s="81"/>
      <c r="M516" s="81"/>
      <c r="N516" s="9"/>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9"/>
      <c r="BB516" s="232"/>
      <c r="BC516" s="232"/>
      <c r="BE516" s="148"/>
      <c r="BG516" s="148"/>
      <c r="BI516" s="9"/>
      <c r="BK516" s="148"/>
      <c r="BM516" s="9"/>
      <c r="BO516" s="148"/>
      <c r="BQ516" s="148"/>
      <c r="BV516" s="421"/>
      <c r="BW516" s="420">
        <f t="shared" si="240"/>
        <v>0</v>
      </c>
      <c r="BX516" s="420"/>
      <c r="BY516" s="80"/>
    </row>
    <row r="517" spans="1:77" ht="16.5" thickBot="1" x14ac:dyDescent="0.25">
      <c r="A517" s="15" t="s">
        <v>482</v>
      </c>
      <c r="C517" s="3"/>
      <c r="D517" s="3"/>
      <c r="E517" s="16"/>
      <c r="F517" s="402"/>
      <c r="G517" s="3"/>
      <c r="H517" s="666"/>
      <c r="I517" s="402"/>
      <c r="J517" s="402"/>
      <c r="K517" s="3"/>
      <c r="N517" s="9"/>
      <c r="O517" s="9"/>
      <c r="P517" s="9"/>
      <c r="Q517" s="9"/>
      <c r="R517" s="9"/>
      <c r="S517" s="9"/>
      <c r="T517" s="9"/>
      <c r="U517" s="9"/>
      <c r="V517" s="9"/>
      <c r="W517" s="9"/>
      <c r="X517" s="9"/>
      <c r="Y517" s="9"/>
      <c r="Z517" s="9"/>
      <c r="AB517" s="9"/>
      <c r="AC517" s="9"/>
      <c r="AD517" s="9"/>
      <c r="AK517" s="9"/>
      <c r="AL517" s="9"/>
      <c r="AM517" s="9"/>
      <c r="AN517" s="9"/>
      <c r="AO517" s="9"/>
      <c r="AQ517" s="9"/>
      <c r="AR517" s="9"/>
      <c r="AS517" s="9"/>
      <c r="AZ517" s="9"/>
      <c r="BB517" s="232"/>
      <c r="BC517" s="232"/>
      <c r="BE517" s="190"/>
      <c r="BG517" s="190"/>
      <c r="BH517" s="6">
        <f t="shared" ref="BH517:BH553" si="250">BG517*AZ517</f>
        <v>0</v>
      </c>
      <c r="BI517" s="9"/>
      <c r="BJ517" s="6">
        <f t="shared" ref="BJ517:BJ553" si="251">BI517*AZ517</f>
        <v>0</v>
      </c>
      <c r="BK517" s="190"/>
      <c r="BM517" s="9"/>
      <c r="BO517" s="190"/>
      <c r="BQ517" s="190"/>
      <c r="BV517" s="421"/>
      <c r="BW517" s="420">
        <f t="shared" si="240"/>
        <v>0</v>
      </c>
      <c r="BX517" s="420"/>
      <c r="BY517" s="15" t="s">
        <v>482</v>
      </c>
    </row>
    <row r="518" spans="1:77" ht="15.75" customHeight="1" thickBot="1" x14ac:dyDescent="0.25">
      <c r="A518" s="384" t="s">
        <v>212</v>
      </c>
      <c r="B518" s="1" t="s">
        <v>21</v>
      </c>
      <c r="C518" s="137" t="s">
        <v>214</v>
      </c>
      <c r="D518" s="81">
        <v>16</v>
      </c>
      <c r="E518" s="385"/>
      <c r="F518" s="408"/>
      <c r="G518" s="137">
        <v>7</v>
      </c>
      <c r="H518" s="671"/>
      <c r="I518" s="535"/>
      <c r="J518" s="554"/>
      <c r="K518" s="386" t="str">
        <f t="shared" ref="K518:K533" si="252">A518</f>
        <v>20575H</v>
      </c>
      <c r="L518" s="311" t="s">
        <v>844</v>
      </c>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212"/>
      <c r="BA518" s="387"/>
      <c r="BB518" s="422">
        <f t="shared" ref="BB518:BB533" si="253">G518*BA518</f>
        <v>0</v>
      </c>
      <c r="BC518" s="232">
        <f t="shared" ref="BC518:BC526" si="254">BB518*$BC$5</f>
        <v>0</v>
      </c>
      <c r="BD518" s="331"/>
      <c r="BE518" s="425"/>
      <c r="BF518" s="104">
        <f t="shared" ref="BF518:BF533" si="255">BE518*AZ518</f>
        <v>0</v>
      </c>
      <c r="BG518" s="220"/>
      <c r="BH518" s="332">
        <f t="shared" si="250"/>
        <v>0</v>
      </c>
      <c r="BI518" s="144"/>
      <c r="BJ518" s="332">
        <f t="shared" si="251"/>
        <v>0</v>
      </c>
      <c r="BK518" s="425"/>
      <c r="BM518" s="424"/>
      <c r="BN518" s="6">
        <f t="shared" ref="BN518:BN533" si="256">BM518*AZ518</f>
        <v>0</v>
      </c>
      <c r="BO518" s="425"/>
      <c r="BP518" s="332">
        <f t="shared" ref="BP518:BP533" si="257">BO518*AZ518</f>
        <v>0</v>
      </c>
      <c r="BQ518" s="128"/>
      <c r="BR518" s="6">
        <f t="shared" ref="BR518:BR533" si="258">BQ518*AZ518</f>
        <v>0</v>
      </c>
      <c r="BU518" s="415">
        <f t="shared" ref="BU518:BU533" si="259">BT518/12</f>
        <v>0</v>
      </c>
      <c r="BV518" s="421">
        <f t="shared" ref="BV518:BV533" si="260">IF(OR(BT518=0),0,((G518-I518)/BU518))</f>
        <v>0</v>
      </c>
      <c r="BW518" s="420">
        <f t="shared" si="240"/>
        <v>0</v>
      </c>
      <c r="BX518" s="420"/>
      <c r="BY518" s="21" t="str">
        <f t="shared" ref="BY518:BY533" si="261">A518</f>
        <v>20575H</v>
      </c>
    </row>
    <row r="519" spans="1:77" ht="15.75" customHeight="1" thickBot="1" x14ac:dyDescent="0.25">
      <c r="A519" s="109" t="s">
        <v>991</v>
      </c>
      <c r="B519" s="1" t="s">
        <v>21</v>
      </c>
      <c r="C519" s="1" t="s">
        <v>992</v>
      </c>
      <c r="D519" s="81">
        <v>16</v>
      </c>
      <c r="E519" s="54"/>
      <c r="F519" s="601"/>
      <c r="G519" s="1">
        <v>0</v>
      </c>
      <c r="H519" s="669"/>
      <c r="I519" s="449"/>
      <c r="J519" s="452"/>
      <c r="K519" s="498" t="str">
        <f t="shared" si="252"/>
        <v>26575H</v>
      </c>
      <c r="L519" s="305" t="s">
        <v>844</v>
      </c>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75"/>
      <c r="BA519" s="84"/>
      <c r="BB519" s="422">
        <f t="shared" si="253"/>
        <v>0</v>
      </c>
      <c r="BC519" s="232">
        <f>BB519*$BC$5</f>
        <v>0</v>
      </c>
      <c r="BD519" s="331"/>
      <c r="BE519" s="427"/>
      <c r="BF519" s="104">
        <f t="shared" si="255"/>
        <v>0</v>
      </c>
      <c r="BG519" s="129">
        <v>44</v>
      </c>
      <c r="BH519" s="332">
        <f t="shared" si="250"/>
        <v>0</v>
      </c>
      <c r="BI519" s="121"/>
      <c r="BJ519" s="332">
        <f t="shared" si="251"/>
        <v>0</v>
      </c>
      <c r="BK519" s="427"/>
      <c r="BM519" s="426"/>
      <c r="BN519" s="6">
        <f t="shared" si="256"/>
        <v>0</v>
      </c>
      <c r="BO519" s="427"/>
      <c r="BP519" s="332">
        <f t="shared" si="257"/>
        <v>0</v>
      </c>
      <c r="BQ519" s="129"/>
      <c r="BR519" s="6">
        <f t="shared" si="258"/>
        <v>0</v>
      </c>
      <c r="BS519" s="8">
        <v>11</v>
      </c>
      <c r="BT519" s="8">
        <v>11</v>
      </c>
      <c r="BU519" s="415">
        <f t="shared" si="259"/>
        <v>0.91666666666666663</v>
      </c>
      <c r="BV519" s="421">
        <f t="shared" si="260"/>
        <v>0</v>
      </c>
      <c r="BW519" s="420">
        <f t="shared" si="240"/>
        <v>48</v>
      </c>
      <c r="BX519" s="420"/>
      <c r="BY519" s="21" t="str">
        <f t="shared" si="261"/>
        <v>26575H</v>
      </c>
    </row>
    <row r="520" spans="1:77" ht="15.75" customHeight="1" thickBot="1" x14ac:dyDescent="0.25">
      <c r="A520" s="109" t="s">
        <v>311</v>
      </c>
      <c r="B520" s="1" t="s">
        <v>21</v>
      </c>
      <c r="C520" s="1" t="s">
        <v>312</v>
      </c>
      <c r="D520" s="81">
        <v>16</v>
      </c>
      <c r="E520" s="54"/>
      <c r="F520" s="601"/>
      <c r="G520" s="1">
        <v>18</v>
      </c>
      <c r="H520" s="669"/>
      <c r="I520" s="449"/>
      <c r="J520" s="452"/>
      <c r="K520" s="498" t="str">
        <f t="shared" si="252"/>
        <v>28575H</v>
      </c>
      <c r="L520" s="305" t="s">
        <v>844</v>
      </c>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75"/>
      <c r="BA520" s="84"/>
      <c r="BB520" s="232">
        <f t="shared" si="253"/>
        <v>0</v>
      </c>
      <c r="BC520" s="232">
        <f t="shared" si="254"/>
        <v>0</v>
      </c>
      <c r="BE520" s="129"/>
      <c r="BF520" s="6">
        <f t="shared" si="255"/>
        <v>0</v>
      </c>
      <c r="BG520" s="129"/>
      <c r="BH520" s="6">
        <f t="shared" si="250"/>
        <v>0</v>
      </c>
      <c r="BI520" s="121"/>
      <c r="BJ520" s="6">
        <f t="shared" si="251"/>
        <v>0</v>
      </c>
      <c r="BK520" s="129"/>
      <c r="BM520" s="121"/>
      <c r="BN520" s="6">
        <f t="shared" si="256"/>
        <v>0</v>
      </c>
      <c r="BO520" s="129"/>
      <c r="BP520" s="6">
        <f t="shared" si="257"/>
        <v>0</v>
      </c>
      <c r="BQ520" s="218"/>
      <c r="BR520" s="6">
        <f t="shared" si="258"/>
        <v>0</v>
      </c>
      <c r="BS520" s="8">
        <v>32</v>
      </c>
      <c r="BT520" s="8">
        <v>33</v>
      </c>
      <c r="BU520" s="415">
        <f t="shared" si="259"/>
        <v>2.75</v>
      </c>
      <c r="BV520" s="421">
        <f t="shared" si="260"/>
        <v>6.5454545454545459</v>
      </c>
      <c r="BW520" s="420">
        <f t="shared" si="240"/>
        <v>6.5454545454545459</v>
      </c>
      <c r="BX520" s="420"/>
      <c r="BY520" s="21" t="str">
        <f t="shared" si="261"/>
        <v>28575H</v>
      </c>
    </row>
    <row r="521" spans="1:77" ht="15" customHeight="1" thickBot="1" x14ac:dyDescent="0.25">
      <c r="A521" s="109" t="s">
        <v>213</v>
      </c>
      <c r="B521" s="1" t="s">
        <v>21</v>
      </c>
      <c r="C521" s="1" t="s">
        <v>73</v>
      </c>
      <c r="D521" s="81">
        <v>16</v>
      </c>
      <c r="E521" s="2"/>
      <c r="F521" s="589"/>
      <c r="G521" s="1">
        <v>112</v>
      </c>
      <c r="H521" s="648"/>
      <c r="I521" s="449"/>
      <c r="J521" s="452"/>
      <c r="K521" s="498" t="s">
        <v>213</v>
      </c>
      <c r="L521" s="300" t="s">
        <v>845</v>
      </c>
      <c r="M521" s="1" t="s">
        <v>1321</v>
      </c>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75">
        <v>7</v>
      </c>
      <c r="BA521" s="84"/>
      <c r="BB521" s="232">
        <f t="shared" si="253"/>
        <v>0</v>
      </c>
      <c r="BC521" s="232">
        <f t="shared" si="254"/>
        <v>0</v>
      </c>
      <c r="BE521" s="129"/>
      <c r="BF521" s="6">
        <f t="shared" si="255"/>
        <v>0</v>
      </c>
      <c r="BG521" s="129"/>
      <c r="BH521" s="6">
        <f t="shared" si="250"/>
        <v>0</v>
      </c>
      <c r="BI521" s="121"/>
      <c r="BJ521" s="6">
        <f t="shared" si="251"/>
        <v>0</v>
      </c>
      <c r="BK521" s="129"/>
      <c r="BM521" s="121"/>
      <c r="BN521" s="6">
        <f t="shared" si="256"/>
        <v>0</v>
      </c>
      <c r="BO521" s="129"/>
      <c r="BP521" s="6">
        <f t="shared" si="257"/>
        <v>0</v>
      </c>
      <c r="BQ521" s="698"/>
      <c r="BR521" s="6">
        <f t="shared" si="258"/>
        <v>0</v>
      </c>
      <c r="BS521" s="8">
        <v>794</v>
      </c>
      <c r="BT521" s="8">
        <v>812</v>
      </c>
      <c r="BU521" s="415">
        <f t="shared" si="259"/>
        <v>67.666666666666671</v>
      </c>
      <c r="BV521" s="421">
        <f t="shared" si="260"/>
        <v>1.6551724137931034</v>
      </c>
      <c r="BW521" s="420">
        <f t="shared" si="240"/>
        <v>1.6551724137931034</v>
      </c>
      <c r="BX521" s="420"/>
      <c r="BY521" s="21" t="str">
        <f t="shared" si="261"/>
        <v>30575H</v>
      </c>
    </row>
    <row r="522" spans="1:77" ht="13.5" thickBot="1" x14ac:dyDescent="0.25">
      <c r="A522" s="109" t="s">
        <v>330</v>
      </c>
      <c r="B522" s="1" t="s">
        <v>21</v>
      </c>
      <c r="C522" s="1" t="s">
        <v>73</v>
      </c>
      <c r="D522" s="81">
        <v>16</v>
      </c>
      <c r="E522" s="2"/>
      <c r="F522" s="589"/>
      <c r="G522" s="1">
        <v>6</v>
      </c>
      <c r="H522" s="648"/>
      <c r="I522" s="449"/>
      <c r="J522" s="452"/>
      <c r="K522" s="498" t="str">
        <f t="shared" si="252"/>
        <v>G30575H</v>
      </c>
      <c r="L522" s="300" t="s">
        <v>1223</v>
      </c>
      <c r="M522" s="1"/>
      <c r="S522" s="113"/>
      <c r="U522" s="113"/>
      <c r="V522" s="113"/>
      <c r="W522" s="113"/>
      <c r="X522" s="1"/>
      <c r="Y522" s="1"/>
      <c r="Z522" s="1"/>
      <c r="AA522" s="1"/>
      <c r="AB522" s="1"/>
      <c r="AC522" s="1"/>
      <c r="AD522" s="1"/>
      <c r="AE522" s="1"/>
      <c r="AF522" s="1"/>
      <c r="AG522" s="1"/>
      <c r="AH522" s="1"/>
      <c r="AI522" s="1"/>
      <c r="AJ522" s="1"/>
      <c r="AK522" s="113"/>
      <c r="AL522" s="113"/>
      <c r="AM522" s="1"/>
      <c r="AN522" s="1"/>
      <c r="AO522" s="1"/>
      <c r="AP522" s="1"/>
      <c r="AQ522" s="1"/>
      <c r="AR522" s="1"/>
      <c r="AS522" s="1"/>
      <c r="AT522" s="1"/>
      <c r="AU522" s="1"/>
      <c r="AV522" s="1"/>
      <c r="AW522" s="1"/>
      <c r="AX522" s="1"/>
      <c r="AY522" s="1"/>
      <c r="AZ522" s="75">
        <v>7</v>
      </c>
      <c r="BA522" s="84"/>
      <c r="BB522" s="232">
        <f t="shared" si="253"/>
        <v>0</v>
      </c>
      <c r="BC522" s="232">
        <f t="shared" si="254"/>
        <v>0</v>
      </c>
      <c r="BE522" s="129"/>
      <c r="BF522" s="6">
        <f t="shared" si="255"/>
        <v>0</v>
      </c>
      <c r="BG522" s="129"/>
      <c r="BH522" s="6">
        <f t="shared" si="250"/>
        <v>0</v>
      </c>
      <c r="BI522" s="121"/>
      <c r="BJ522" s="6">
        <f t="shared" si="251"/>
        <v>0</v>
      </c>
      <c r="BK522" s="129"/>
      <c r="BM522" s="121"/>
      <c r="BN522" s="6">
        <f t="shared" si="256"/>
        <v>0</v>
      </c>
      <c r="BO522" s="129"/>
      <c r="BP522" s="6">
        <f t="shared" si="257"/>
        <v>0</v>
      </c>
      <c r="BQ522" s="129"/>
      <c r="BR522" s="6">
        <f t="shared" si="258"/>
        <v>0</v>
      </c>
      <c r="BS522" s="8">
        <v>236</v>
      </c>
      <c r="BT522" s="8">
        <v>216</v>
      </c>
      <c r="BU522" s="415">
        <f t="shared" si="259"/>
        <v>18</v>
      </c>
      <c r="BV522" s="421">
        <f t="shared" si="260"/>
        <v>0.33333333333333331</v>
      </c>
      <c r="BW522" s="420">
        <f t="shared" si="240"/>
        <v>0.33333333333333331</v>
      </c>
      <c r="BX522" s="420"/>
      <c r="BY522" s="21" t="str">
        <f t="shared" si="261"/>
        <v>G30575H</v>
      </c>
    </row>
    <row r="523" spans="1:77" s="7" customFormat="1" ht="16.5" customHeight="1" thickBot="1" x14ac:dyDescent="0.25">
      <c r="A523" s="109" t="s">
        <v>930</v>
      </c>
      <c r="B523" s="1" t="s">
        <v>21</v>
      </c>
      <c r="C523" s="1" t="s">
        <v>121</v>
      </c>
      <c r="D523" s="81">
        <v>16</v>
      </c>
      <c r="E523" s="2"/>
      <c r="F523" s="589"/>
      <c r="G523" s="1">
        <v>0</v>
      </c>
      <c r="H523" s="664"/>
      <c r="I523" s="449"/>
      <c r="J523" s="452"/>
      <c r="K523" s="498" t="str">
        <f t="shared" si="252"/>
        <v>36575H</v>
      </c>
      <c r="L523" s="300" t="s">
        <v>844</v>
      </c>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75"/>
      <c r="BA523" s="84"/>
      <c r="BB523" s="232">
        <f t="shared" si="253"/>
        <v>0</v>
      </c>
      <c r="BC523" s="232">
        <f>BB523*$BC$5</f>
        <v>0</v>
      </c>
      <c r="BE523" s="129"/>
      <c r="BF523" s="6">
        <f t="shared" si="255"/>
        <v>0</v>
      </c>
      <c r="BG523" s="129">
        <v>33</v>
      </c>
      <c r="BH523" s="6">
        <f t="shared" si="250"/>
        <v>0</v>
      </c>
      <c r="BI523" s="121"/>
      <c r="BJ523" s="6">
        <f t="shared" si="251"/>
        <v>0</v>
      </c>
      <c r="BK523" s="129"/>
      <c r="BL523" s="6"/>
      <c r="BM523" s="121"/>
      <c r="BN523" s="6">
        <f t="shared" si="256"/>
        <v>0</v>
      </c>
      <c r="BO523" s="129"/>
      <c r="BP523" s="6">
        <f t="shared" si="257"/>
        <v>0</v>
      </c>
      <c r="BQ523" s="129"/>
      <c r="BR523" s="6">
        <f t="shared" si="258"/>
        <v>0</v>
      </c>
      <c r="BS523" s="8">
        <v>19</v>
      </c>
      <c r="BT523" s="8">
        <v>20</v>
      </c>
      <c r="BU523" s="415">
        <f t="shared" si="259"/>
        <v>1.6666666666666667</v>
      </c>
      <c r="BV523" s="421">
        <f t="shared" si="260"/>
        <v>0</v>
      </c>
      <c r="BW523" s="420">
        <f t="shared" si="240"/>
        <v>19.8</v>
      </c>
      <c r="BX523" s="420"/>
      <c r="BY523" s="21" t="str">
        <f t="shared" si="261"/>
        <v>36575H</v>
      </c>
    </row>
    <row r="524" spans="1:77" s="7" customFormat="1" ht="16.5" customHeight="1" thickBot="1" x14ac:dyDescent="0.25">
      <c r="A524" s="109" t="s">
        <v>120</v>
      </c>
      <c r="B524" s="1" t="s">
        <v>21</v>
      </c>
      <c r="C524" s="1" t="s">
        <v>121</v>
      </c>
      <c r="D524" s="81">
        <v>16</v>
      </c>
      <c r="E524" s="2"/>
      <c r="F524" s="589"/>
      <c r="G524" s="1">
        <v>14</v>
      </c>
      <c r="H524" s="664"/>
      <c r="I524" s="449"/>
      <c r="J524" s="452"/>
      <c r="K524" s="498" t="s">
        <v>120</v>
      </c>
      <c r="L524" s="300" t="s">
        <v>846</v>
      </c>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75"/>
      <c r="BA524" s="84"/>
      <c r="BB524" s="232">
        <f t="shared" si="253"/>
        <v>0</v>
      </c>
      <c r="BC524" s="232">
        <f t="shared" si="254"/>
        <v>0</v>
      </c>
      <c r="BE524" s="129"/>
      <c r="BF524" s="6">
        <f t="shared" si="255"/>
        <v>0</v>
      </c>
      <c r="BG524" s="129"/>
      <c r="BH524" s="6">
        <f t="shared" si="250"/>
        <v>0</v>
      </c>
      <c r="BI524" s="121"/>
      <c r="BJ524" s="6">
        <f t="shared" si="251"/>
        <v>0</v>
      </c>
      <c r="BK524" s="129"/>
      <c r="BL524" s="6"/>
      <c r="BM524" s="121"/>
      <c r="BN524" s="6">
        <f t="shared" si="256"/>
        <v>0</v>
      </c>
      <c r="BO524" s="129"/>
      <c r="BP524" s="6">
        <f t="shared" si="257"/>
        <v>0</v>
      </c>
      <c r="BQ524" s="129"/>
      <c r="BR524" s="6">
        <f t="shared" si="258"/>
        <v>0</v>
      </c>
      <c r="BS524" s="8">
        <v>9</v>
      </c>
      <c r="BT524" s="8">
        <v>12</v>
      </c>
      <c r="BU524" s="415">
        <f t="shared" si="259"/>
        <v>1</v>
      </c>
      <c r="BV524" s="421">
        <f t="shared" si="260"/>
        <v>14</v>
      </c>
      <c r="BW524" s="420">
        <f t="shared" si="240"/>
        <v>14</v>
      </c>
      <c r="BX524" s="420"/>
      <c r="BY524" s="21" t="str">
        <f t="shared" si="261"/>
        <v>G36575H</v>
      </c>
    </row>
    <row r="525" spans="1:77" s="7" customFormat="1" ht="15.75" customHeight="1" thickBot="1" x14ac:dyDescent="0.25">
      <c r="A525" s="109" t="s">
        <v>600</v>
      </c>
      <c r="B525" s="1" t="s">
        <v>21</v>
      </c>
      <c r="C525" s="1" t="s">
        <v>601</v>
      </c>
      <c r="D525" s="81">
        <v>16</v>
      </c>
      <c r="E525" s="2"/>
      <c r="F525" s="589"/>
      <c r="G525" s="1">
        <v>3</v>
      </c>
      <c r="H525" s="664"/>
      <c r="I525" s="449"/>
      <c r="J525" s="452"/>
      <c r="K525" s="498" t="str">
        <f>A525</f>
        <v>40575H</v>
      </c>
      <c r="L525" s="300" t="s">
        <v>844</v>
      </c>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75">
        <v>9</v>
      </c>
      <c r="BA525" s="84"/>
      <c r="BB525" s="232">
        <f t="shared" si="253"/>
        <v>0</v>
      </c>
      <c r="BC525" s="232">
        <f t="shared" si="254"/>
        <v>0</v>
      </c>
      <c r="BE525" s="129"/>
      <c r="BF525" s="6">
        <f t="shared" si="255"/>
        <v>0</v>
      </c>
      <c r="BG525" s="129"/>
      <c r="BH525" s="6">
        <f t="shared" si="250"/>
        <v>0</v>
      </c>
      <c r="BI525" s="121"/>
      <c r="BJ525" s="6">
        <f t="shared" si="251"/>
        <v>0</v>
      </c>
      <c r="BK525" s="129"/>
      <c r="BL525" s="6"/>
      <c r="BM525" s="121"/>
      <c r="BN525" s="6">
        <f t="shared" si="256"/>
        <v>0</v>
      </c>
      <c r="BO525" s="129"/>
      <c r="BP525" s="6">
        <f t="shared" si="257"/>
        <v>0</v>
      </c>
      <c r="BQ525" s="129"/>
      <c r="BR525" s="6">
        <f t="shared" si="258"/>
        <v>0</v>
      </c>
      <c r="BS525" s="8">
        <v>48</v>
      </c>
      <c r="BT525" s="8">
        <v>46</v>
      </c>
      <c r="BU525" s="415">
        <f t="shared" si="259"/>
        <v>3.8333333333333335</v>
      </c>
      <c r="BV525" s="421">
        <f t="shared" si="260"/>
        <v>0.78260869565217384</v>
      </c>
      <c r="BW525" s="420">
        <f t="shared" si="240"/>
        <v>0.78260869565217384</v>
      </c>
      <c r="BX525" s="420"/>
      <c r="BY525" s="21" t="str">
        <f t="shared" si="261"/>
        <v>40575H</v>
      </c>
    </row>
    <row r="526" spans="1:77" s="7" customFormat="1" ht="15.75" customHeight="1" thickBot="1" x14ac:dyDescent="0.25">
      <c r="A526" s="109" t="s">
        <v>331</v>
      </c>
      <c r="B526" s="1" t="s">
        <v>21</v>
      </c>
      <c r="C526" s="1" t="s">
        <v>332</v>
      </c>
      <c r="D526" s="81">
        <v>16</v>
      </c>
      <c r="E526" s="2"/>
      <c r="F526" s="589" t="s">
        <v>1202</v>
      </c>
      <c r="G526" s="1">
        <v>0</v>
      </c>
      <c r="H526" s="664"/>
      <c r="I526" s="449"/>
      <c r="J526" s="452"/>
      <c r="K526" s="498" t="str">
        <f t="shared" si="252"/>
        <v>G40575H</v>
      </c>
      <c r="L526" s="300" t="s">
        <v>846</v>
      </c>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75">
        <v>9</v>
      </c>
      <c r="BA526" s="84"/>
      <c r="BB526" s="232">
        <f t="shared" si="253"/>
        <v>0</v>
      </c>
      <c r="BC526" s="232">
        <f t="shared" si="254"/>
        <v>0</v>
      </c>
      <c r="BE526" s="129"/>
      <c r="BF526" s="6">
        <f t="shared" si="255"/>
        <v>0</v>
      </c>
      <c r="BG526" s="129"/>
      <c r="BH526" s="6">
        <f t="shared" si="250"/>
        <v>0</v>
      </c>
      <c r="BI526" s="121"/>
      <c r="BJ526" s="6">
        <f t="shared" si="251"/>
        <v>0</v>
      </c>
      <c r="BK526" s="129"/>
      <c r="BL526" s="6"/>
      <c r="BM526" s="121"/>
      <c r="BN526" s="6">
        <f t="shared" si="256"/>
        <v>0</v>
      </c>
      <c r="BO526" s="129"/>
      <c r="BP526" s="6">
        <f t="shared" si="257"/>
        <v>0</v>
      </c>
      <c r="BQ526" s="129"/>
      <c r="BR526" s="6">
        <f t="shared" si="258"/>
        <v>0</v>
      </c>
      <c r="BS526" s="8">
        <v>1</v>
      </c>
      <c r="BT526" s="8">
        <v>1</v>
      </c>
      <c r="BU526" s="415">
        <f t="shared" si="259"/>
        <v>8.3333333333333329E-2</v>
      </c>
      <c r="BV526" s="421">
        <f t="shared" si="260"/>
        <v>0</v>
      </c>
      <c r="BW526" s="420">
        <f t="shared" si="240"/>
        <v>0</v>
      </c>
      <c r="BX526" s="420"/>
      <c r="BY526" s="21" t="str">
        <f t="shared" si="261"/>
        <v>G40575H</v>
      </c>
    </row>
    <row r="527" spans="1:77" ht="15.75" customHeight="1" thickBot="1" x14ac:dyDescent="0.25">
      <c r="A527" s="109" t="s">
        <v>956</v>
      </c>
      <c r="B527" s="1" t="s">
        <v>21</v>
      </c>
      <c r="C527" s="1" t="s">
        <v>333</v>
      </c>
      <c r="D527" s="81">
        <v>16</v>
      </c>
      <c r="E527" s="2"/>
      <c r="F527" s="589"/>
      <c r="G527" s="1">
        <v>0</v>
      </c>
      <c r="H527" s="664"/>
      <c r="I527" s="449"/>
      <c r="J527" s="452"/>
      <c r="K527" s="498" t="str">
        <f>A527</f>
        <v>PG60575H</v>
      </c>
      <c r="L527" s="432" t="s">
        <v>846</v>
      </c>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75">
        <v>13</v>
      </c>
      <c r="BA527" s="84"/>
      <c r="BB527" s="232">
        <f t="shared" si="253"/>
        <v>0</v>
      </c>
      <c r="BC527" s="232">
        <f t="shared" ref="BC527:BC533" si="262">BB527*$BC$5</f>
        <v>0</v>
      </c>
      <c r="BE527" s="129"/>
      <c r="BF527" s="6">
        <f t="shared" si="255"/>
        <v>0</v>
      </c>
      <c r="BG527" s="129"/>
      <c r="BH527" s="6">
        <f t="shared" si="250"/>
        <v>0</v>
      </c>
      <c r="BI527" s="121"/>
      <c r="BJ527" s="6">
        <f t="shared" si="251"/>
        <v>0</v>
      </c>
      <c r="BK527" s="129"/>
      <c r="BM527" s="121"/>
      <c r="BN527" s="6">
        <f t="shared" si="256"/>
        <v>0</v>
      </c>
      <c r="BO527" s="129"/>
      <c r="BP527" s="6">
        <f t="shared" si="257"/>
        <v>0</v>
      </c>
      <c r="BQ527" s="129"/>
      <c r="BR527" s="6">
        <f t="shared" si="258"/>
        <v>0</v>
      </c>
      <c r="BS527" s="8">
        <v>81</v>
      </c>
      <c r="BT527" s="8">
        <v>73</v>
      </c>
      <c r="BU527" s="415">
        <f t="shared" si="259"/>
        <v>6.083333333333333</v>
      </c>
      <c r="BV527" s="421">
        <f t="shared" si="260"/>
        <v>0</v>
      </c>
      <c r="BW527" s="420">
        <f t="shared" si="240"/>
        <v>0</v>
      </c>
      <c r="BX527" s="420"/>
      <c r="BY527" s="21" t="str">
        <f t="shared" si="261"/>
        <v>PG60575H</v>
      </c>
    </row>
    <row r="528" spans="1:77" ht="13.5" thickBot="1" x14ac:dyDescent="0.25">
      <c r="A528" s="109" t="s">
        <v>45</v>
      </c>
      <c r="B528" s="1" t="s">
        <v>21</v>
      </c>
      <c r="C528" s="1" t="s">
        <v>272</v>
      </c>
      <c r="D528" s="81">
        <v>16</v>
      </c>
      <c r="E528" s="2"/>
      <c r="F528" s="589"/>
      <c r="G528" s="1">
        <v>21</v>
      </c>
      <c r="H528" s="664"/>
      <c r="I528" s="449"/>
      <c r="J528" s="452"/>
      <c r="K528" s="498" t="s">
        <v>45</v>
      </c>
      <c r="L528" s="338" t="s">
        <v>1272</v>
      </c>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75">
        <v>9</v>
      </c>
      <c r="BA528" s="84"/>
      <c r="BB528" s="232">
        <f t="shared" si="253"/>
        <v>0</v>
      </c>
      <c r="BC528" s="232">
        <f t="shared" si="262"/>
        <v>0</v>
      </c>
      <c r="BE528" s="129"/>
      <c r="BF528" s="6">
        <f t="shared" si="255"/>
        <v>0</v>
      </c>
      <c r="BG528" s="129"/>
      <c r="BH528" s="6">
        <f t="shared" si="250"/>
        <v>0</v>
      </c>
      <c r="BI528" s="121"/>
      <c r="BJ528" s="6">
        <f t="shared" si="251"/>
        <v>0</v>
      </c>
      <c r="BK528" s="129"/>
      <c r="BM528" s="121"/>
      <c r="BN528" s="6">
        <f t="shared" si="256"/>
        <v>0</v>
      </c>
      <c r="BO528" s="129"/>
      <c r="BP528" s="6">
        <f t="shared" si="257"/>
        <v>0</v>
      </c>
      <c r="BQ528" s="129"/>
      <c r="BR528" s="6">
        <f t="shared" si="258"/>
        <v>0</v>
      </c>
      <c r="BS528" s="8">
        <v>266</v>
      </c>
      <c r="BT528" s="8">
        <v>252</v>
      </c>
      <c r="BU528" s="415">
        <f t="shared" si="259"/>
        <v>21</v>
      </c>
      <c r="BV528" s="421">
        <f t="shared" si="260"/>
        <v>1</v>
      </c>
      <c r="BW528" s="420">
        <f t="shared" si="240"/>
        <v>1</v>
      </c>
      <c r="BX528" s="420"/>
      <c r="BY528" s="21" t="str">
        <f t="shared" si="261"/>
        <v>57530H4</v>
      </c>
    </row>
    <row r="529" spans="1:77" ht="15.75" customHeight="1" thickBot="1" x14ac:dyDescent="0.25">
      <c r="A529" s="109" t="s">
        <v>1182</v>
      </c>
      <c r="B529" s="1" t="s">
        <v>21</v>
      </c>
      <c r="C529" s="1" t="s">
        <v>474</v>
      </c>
      <c r="D529" s="81">
        <v>16</v>
      </c>
      <c r="E529" s="2"/>
      <c r="F529" s="589"/>
      <c r="G529" s="1">
        <v>79</v>
      </c>
      <c r="H529" s="664"/>
      <c r="I529" s="449"/>
      <c r="J529" s="452"/>
      <c r="K529" s="498" t="str">
        <f t="shared" si="252"/>
        <v>G57530H4</v>
      </c>
      <c r="L529" s="300" t="s">
        <v>1185</v>
      </c>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75">
        <v>9</v>
      </c>
      <c r="BA529" s="84"/>
      <c r="BB529" s="232">
        <f t="shared" si="253"/>
        <v>0</v>
      </c>
      <c r="BC529" s="232">
        <f t="shared" si="262"/>
        <v>0</v>
      </c>
      <c r="BE529" s="129"/>
      <c r="BF529" s="6">
        <f t="shared" si="255"/>
        <v>0</v>
      </c>
      <c r="BG529" s="129"/>
      <c r="BH529" s="6">
        <f t="shared" si="250"/>
        <v>0</v>
      </c>
      <c r="BI529" s="121"/>
      <c r="BJ529" s="6">
        <f t="shared" si="251"/>
        <v>0</v>
      </c>
      <c r="BK529" s="129"/>
      <c r="BM529" s="121"/>
      <c r="BN529" s="6">
        <f t="shared" si="256"/>
        <v>0</v>
      </c>
      <c r="BO529" s="129"/>
      <c r="BP529" s="6">
        <f t="shared" si="257"/>
        <v>0</v>
      </c>
      <c r="BQ529" s="129"/>
      <c r="BR529" s="6">
        <f t="shared" si="258"/>
        <v>0</v>
      </c>
      <c r="BS529" s="8">
        <v>107</v>
      </c>
      <c r="BT529" s="8">
        <v>104</v>
      </c>
      <c r="BU529" s="415">
        <f t="shared" si="259"/>
        <v>8.6666666666666661</v>
      </c>
      <c r="BV529" s="421">
        <f t="shared" si="260"/>
        <v>9.1153846153846168</v>
      </c>
      <c r="BW529" s="420">
        <f t="shared" si="240"/>
        <v>9.1153846153846168</v>
      </c>
      <c r="BX529" s="420"/>
      <c r="BY529" s="21" t="str">
        <f t="shared" si="261"/>
        <v>G57530H4</v>
      </c>
    </row>
    <row r="530" spans="1:77" ht="15.75" customHeight="1" thickBot="1" x14ac:dyDescent="0.25">
      <c r="A530" s="109" t="s">
        <v>44</v>
      </c>
      <c r="B530" s="1" t="s">
        <v>21</v>
      </c>
      <c r="C530" s="1" t="s">
        <v>612</v>
      </c>
      <c r="D530" s="81">
        <v>16</v>
      </c>
      <c r="E530" s="2"/>
      <c r="F530" s="589"/>
      <c r="G530" s="1">
        <v>0</v>
      </c>
      <c r="H530" s="648"/>
      <c r="I530" s="449"/>
      <c r="J530" s="452"/>
      <c r="K530" s="498" t="str">
        <f t="shared" si="252"/>
        <v>57540H4</v>
      </c>
      <c r="L530" s="300" t="s">
        <v>844</v>
      </c>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75">
        <v>12</v>
      </c>
      <c r="BA530" s="84"/>
      <c r="BB530" s="232">
        <f t="shared" si="253"/>
        <v>0</v>
      </c>
      <c r="BC530" s="232">
        <f t="shared" si="262"/>
        <v>0</v>
      </c>
      <c r="BE530" s="129"/>
      <c r="BF530" s="6">
        <f t="shared" si="255"/>
        <v>0</v>
      </c>
      <c r="BG530" s="129"/>
      <c r="BH530" s="6">
        <f t="shared" si="250"/>
        <v>0</v>
      </c>
      <c r="BI530" s="121"/>
      <c r="BJ530" s="6">
        <f t="shared" si="251"/>
        <v>0</v>
      </c>
      <c r="BK530" s="129"/>
      <c r="BM530" s="359"/>
      <c r="BN530" s="6">
        <f t="shared" si="256"/>
        <v>0</v>
      </c>
      <c r="BO530" s="129"/>
      <c r="BP530" s="6">
        <f t="shared" si="257"/>
        <v>0</v>
      </c>
      <c r="BQ530" s="698"/>
      <c r="BR530" s="6">
        <f t="shared" si="258"/>
        <v>0</v>
      </c>
      <c r="BS530" s="8">
        <v>22</v>
      </c>
      <c r="BT530" s="8">
        <v>21</v>
      </c>
      <c r="BU530" s="415">
        <f t="shared" si="259"/>
        <v>1.75</v>
      </c>
      <c r="BV530" s="421">
        <f t="shared" si="260"/>
        <v>0</v>
      </c>
      <c r="BW530" s="420">
        <f t="shared" si="240"/>
        <v>0</v>
      </c>
      <c r="BX530" s="420"/>
      <c r="BY530" s="21" t="str">
        <f t="shared" si="261"/>
        <v>57540H4</v>
      </c>
    </row>
    <row r="531" spans="1:77" ht="15.75" customHeight="1" thickBot="1" x14ac:dyDescent="0.25">
      <c r="A531" s="109" t="s">
        <v>603</v>
      </c>
      <c r="B531" s="1" t="s">
        <v>21</v>
      </c>
      <c r="C531" s="1" t="s">
        <v>610</v>
      </c>
      <c r="D531" s="81">
        <v>16</v>
      </c>
      <c r="E531" s="2"/>
      <c r="F531" s="589"/>
      <c r="G531" s="1">
        <v>10</v>
      </c>
      <c r="H531" s="664"/>
      <c r="I531" s="449"/>
      <c r="J531" s="452"/>
      <c r="K531" s="498" t="str">
        <f t="shared" si="252"/>
        <v>G57540H4</v>
      </c>
      <c r="L531" s="300" t="s">
        <v>846</v>
      </c>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75">
        <v>12</v>
      </c>
      <c r="BA531" s="84"/>
      <c r="BB531" s="232">
        <f t="shared" si="253"/>
        <v>0</v>
      </c>
      <c r="BC531" s="232">
        <f t="shared" si="262"/>
        <v>0</v>
      </c>
      <c r="BE531" s="129"/>
      <c r="BF531" s="6">
        <f t="shared" si="255"/>
        <v>0</v>
      </c>
      <c r="BG531" s="129"/>
      <c r="BH531" s="6">
        <f t="shared" si="250"/>
        <v>0</v>
      </c>
      <c r="BI531" s="121"/>
      <c r="BJ531" s="6">
        <f t="shared" si="251"/>
        <v>0</v>
      </c>
      <c r="BK531" s="129"/>
      <c r="BM531" s="121"/>
      <c r="BN531" s="6">
        <f t="shared" si="256"/>
        <v>0</v>
      </c>
      <c r="BO531" s="129"/>
      <c r="BP531" s="6">
        <f t="shared" si="257"/>
        <v>0</v>
      </c>
      <c r="BQ531" s="129"/>
      <c r="BR531" s="6">
        <f t="shared" si="258"/>
        <v>0</v>
      </c>
      <c r="BS531" s="8">
        <v>17</v>
      </c>
      <c r="BT531" s="8">
        <v>16</v>
      </c>
      <c r="BU531" s="415">
        <f t="shared" si="259"/>
        <v>1.3333333333333333</v>
      </c>
      <c r="BV531" s="421">
        <f t="shared" si="260"/>
        <v>7.5</v>
      </c>
      <c r="BW531" s="420">
        <f t="shared" si="240"/>
        <v>7.5</v>
      </c>
      <c r="BX531" s="420"/>
      <c r="BY531" s="21" t="str">
        <f t="shared" si="261"/>
        <v>G57540H4</v>
      </c>
    </row>
    <row r="532" spans="1:77" ht="15.75" customHeight="1" thickBot="1" x14ac:dyDescent="0.25">
      <c r="A532" s="109" t="s">
        <v>43</v>
      </c>
      <c r="B532" s="1" t="s">
        <v>21</v>
      </c>
      <c r="C532" s="1" t="s">
        <v>273</v>
      </c>
      <c r="D532" s="81">
        <v>16</v>
      </c>
      <c r="E532" s="2"/>
      <c r="F532" s="589"/>
      <c r="G532" s="1">
        <v>30</v>
      </c>
      <c r="H532" s="664"/>
      <c r="I532" s="449"/>
      <c r="J532" s="452"/>
      <c r="K532" s="498" t="str">
        <f t="shared" si="252"/>
        <v>57560H4</v>
      </c>
      <c r="L532" s="300" t="s">
        <v>844</v>
      </c>
      <c r="M532" s="1"/>
      <c r="N532" s="9"/>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75">
        <v>18</v>
      </c>
      <c r="BA532" s="84"/>
      <c r="BB532" s="232">
        <f t="shared" si="253"/>
        <v>0</v>
      </c>
      <c r="BC532" s="232">
        <f t="shared" si="262"/>
        <v>0</v>
      </c>
      <c r="BE532" s="129"/>
      <c r="BF532" s="6">
        <f t="shared" si="255"/>
        <v>0</v>
      </c>
      <c r="BG532" s="193"/>
      <c r="BH532" s="6">
        <f t="shared" si="250"/>
        <v>0</v>
      </c>
      <c r="BI532" s="121"/>
      <c r="BJ532" s="6">
        <f t="shared" si="251"/>
        <v>0</v>
      </c>
      <c r="BK532" s="129"/>
      <c r="BM532" s="123"/>
      <c r="BN532" s="6">
        <f t="shared" si="256"/>
        <v>0</v>
      </c>
      <c r="BO532" s="129"/>
      <c r="BP532" s="6">
        <f t="shared" si="257"/>
        <v>0</v>
      </c>
      <c r="BQ532" s="129"/>
      <c r="BR532" s="6">
        <f t="shared" si="258"/>
        <v>0</v>
      </c>
      <c r="BS532" s="8">
        <v>36</v>
      </c>
      <c r="BT532" s="8">
        <v>36</v>
      </c>
      <c r="BU532" s="415">
        <f t="shared" si="259"/>
        <v>3</v>
      </c>
      <c r="BV532" s="421">
        <f t="shared" si="260"/>
        <v>10</v>
      </c>
      <c r="BW532" s="420">
        <f t="shared" si="240"/>
        <v>10</v>
      </c>
      <c r="BX532" s="420"/>
      <c r="BY532" s="21" t="str">
        <f t="shared" si="261"/>
        <v>57560H4</v>
      </c>
    </row>
    <row r="533" spans="1:77" ht="15.75" customHeight="1" thickBot="1" x14ac:dyDescent="0.25">
      <c r="A533" s="110" t="s">
        <v>492</v>
      </c>
      <c r="B533" s="1" t="s">
        <v>21</v>
      </c>
      <c r="C533" s="17" t="s">
        <v>479</v>
      </c>
      <c r="D533" s="81">
        <v>16</v>
      </c>
      <c r="E533" s="18"/>
      <c r="F533" s="591"/>
      <c r="G533" s="17">
        <v>12</v>
      </c>
      <c r="H533" s="665"/>
      <c r="I533" s="536"/>
      <c r="J533" s="554" t="s">
        <v>1559</v>
      </c>
      <c r="K533" s="499" t="str">
        <f t="shared" si="252"/>
        <v>G57560H4</v>
      </c>
      <c r="L533" s="301" t="s">
        <v>846</v>
      </c>
      <c r="M533" s="17"/>
      <c r="N533" s="17"/>
      <c r="O533" s="346"/>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77">
        <v>18</v>
      </c>
      <c r="BA533" s="85"/>
      <c r="BB533" s="232">
        <f t="shared" si="253"/>
        <v>0</v>
      </c>
      <c r="BC533" s="232">
        <f t="shared" si="262"/>
        <v>0</v>
      </c>
      <c r="BE533" s="130"/>
      <c r="BF533" s="6">
        <f t="shared" si="255"/>
        <v>0</v>
      </c>
      <c r="BG533" s="130"/>
      <c r="BH533" s="6">
        <f t="shared" si="250"/>
        <v>0</v>
      </c>
      <c r="BI533" s="124"/>
      <c r="BJ533" s="6">
        <f t="shared" si="251"/>
        <v>0</v>
      </c>
      <c r="BK533" s="130"/>
      <c r="BM533" s="124"/>
      <c r="BN533" s="6">
        <f t="shared" si="256"/>
        <v>0</v>
      </c>
      <c r="BO533" s="130"/>
      <c r="BP533" s="6">
        <f t="shared" si="257"/>
        <v>0</v>
      </c>
      <c r="BQ533" s="130"/>
      <c r="BR533" s="6">
        <f t="shared" si="258"/>
        <v>0</v>
      </c>
      <c r="BS533" s="8">
        <v>12</v>
      </c>
      <c r="BT533" s="8">
        <v>11</v>
      </c>
      <c r="BU533" s="415">
        <f t="shared" si="259"/>
        <v>0.91666666666666663</v>
      </c>
      <c r="BV533" s="421">
        <f t="shared" si="260"/>
        <v>13.090909090909092</v>
      </c>
      <c r="BW533" s="420">
        <f t="shared" si="240"/>
        <v>13.090909090909092</v>
      </c>
      <c r="BX533" s="420"/>
      <c r="BY533" s="21" t="str">
        <f t="shared" si="261"/>
        <v>G57560H4</v>
      </c>
    </row>
    <row r="534" spans="1:77" ht="26.25" customHeight="1" x14ac:dyDescent="0.2">
      <c r="A534" s="65"/>
      <c r="B534" s="52"/>
      <c r="C534" s="52"/>
      <c r="D534" s="52"/>
      <c r="E534" s="60"/>
      <c r="F534" s="406"/>
      <c r="G534" s="52"/>
      <c r="H534" s="669"/>
      <c r="I534" s="406"/>
      <c r="J534" s="406"/>
      <c r="K534" s="52"/>
      <c r="L534" s="52"/>
      <c r="M534" s="52"/>
      <c r="N534" s="52"/>
      <c r="O534" s="52"/>
      <c r="P534" s="52"/>
      <c r="Q534" s="52"/>
      <c r="R534" s="52"/>
      <c r="S534" s="9"/>
      <c r="T534" s="9"/>
      <c r="U534" s="9"/>
      <c r="V534" s="9"/>
      <c r="W534" s="9"/>
      <c r="X534" s="9"/>
      <c r="Y534" s="9"/>
      <c r="Z534" s="9"/>
      <c r="AB534" s="9"/>
      <c r="AC534" s="9"/>
      <c r="AD534" s="9"/>
      <c r="AK534" s="9"/>
      <c r="AL534" s="9"/>
      <c r="AM534" s="9"/>
      <c r="AN534" s="9"/>
      <c r="AO534" s="9"/>
      <c r="AQ534" s="9"/>
      <c r="AR534" s="9"/>
      <c r="AS534" s="9"/>
      <c r="AZ534" s="9"/>
      <c r="BA534" s="91"/>
      <c r="BB534" s="232"/>
      <c r="BC534" s="232"/>
      <c r="BD534" s="104"/>
      <c r="BE534" s="222"/>
      <c r="BG534" s="222"/>
      <c r="BH534" s="6">
        <f t="shared" si="250"/>
        <v>0</v>
      </c>
      <c r="BI534" s="126"/>
      <c r="BJ534" s="6">
        <f t="shared" si="251"/>
        <v>0</v>
      </c>
      <c r="BK534" s="222"/>
      <c r="BM534" s="126"/>
      <c r="BO534" s="222"/>
      <c r="BQ534" s="222"/>
      <c r="BV534" s="421"/>
      <c r="BW534" s="420">
        <f t="shared" si="240"/>
        <v>0</v>
      </c>
      <c r="BX534" s="420"/>
      <c r="BY534" s="65"/>
    </row>
    <row r="535" spans="1:77" ht="16.5" thickBot="1" x14ac:dyDescent="0.25">
      <c r="A535" s="15" t="s">
        <v>481</v>
      </c>
      <c r="B535" s="3"/>
      <c r="C535" s="3"/>
      <c r="D535" s="3"/>
      <c r="E535" s="16"/>
      <c r="F535" s="402"/>
      <c r="G535" s="3"/>
      <c r="H535" s="666"/>
      <c r="I535" s="402"/>
      <c r="J535" s="402"/>
      <c r="K535" s="3"/>
      <c r="N535" s="27"/>
      <c r="O535" s="9"/>
      <c r="P535" s="9"/>
      <c r="Q535" s="9"/>
      <c r="R535" s="9"/>
      <c r="S535" s="9"/>
      <c r="T535" s="9"/>
      <c r="U535" s="9"/>
      <c r="V535" s="9"/>
      <c r="W535" s="9"/>
      <c r="X535" s="9"/>
      <c r="Y535" s="9"/>
      <c r="Z535" s="9"/>
      <c r="AB535" s="9"/>
      <c r="AC535" s="9"/>
      <c r="AD535" s="9"/>
      <c r="AK535" s="9"/>
      <c r="AL535" s="9"/>
      <c r="AM535" s="9"/>
      <c r="AN535" s="9"/>
      <c r="AO535" s="9"/>
      <c r="AQ535" s="9"/>
      <c r="AR535" s="9"/>
      <c r="AS535" s="9"/>
      <c r="AZ535" s="9"/>
      <c r="BA535" s="91"/>
      <c r="BB535" s="232"/>
      <c r="BC535" s="232"/>
      <c r="BE535" s="221"/>
      <c r="BG535" s="221"/>
      <c r="BH535" s="6">
        <f t="shared" si="250"/>
        <v>0</v>
      </c>
      <c r="BI535" s="127"/>
      <c r="BJ535" s="6">
        <f t="shared" si="251"/>
        <v>0</v>
      </c>
      <c r="BK535" s="221"/>
      <c r="BM535" s="127"/>
      <c r="BO535" s="221"/>
      <c r="BQ535" s="221"/>
      <c r="BV535" s="421"/>
      <c r="BW535" s="420">
        <f t="shared" si="240"/>
        <v>0</v>
      </c>
      <c r="BX535" s="420"/>
      <c r="BY535" s="15" t="s">
        <v>481</v>
      </c>
    </row>
    <row r="536" spans="1:77" ht="16.5" customHeight="1" x14ac:dyDescent="0.2">
      <c r="A536" s="166">
        <v>4100</v>
      </c>
      <c r="B536" s="1" t="s">
        <v>21</v>
      </c>
      <c r="C536" s="1" t="s">
        <v>24</v>
      </c>
      <c r="D536" s="1">
        <v>16</v>
      </c>
      <c r="E536" s="2" t="s">
        <v>23</v>
      </c>
      <c r="F536" s="588" t="s">
        <v>1124</v>
      </c>
      <c r="G536" s="1"/>
      <c r="H536" s="664"/>
      <c r="I536" s="449"/>
      <c r="J536" s="452"/>
      <c r="K536" s="500">
        <f t="shared" ref="K536:K553" si="263">A536</f>
        <v>4100</v>
      </c>
      <c r="L536" s="300"/>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75">
        <v>36</v>
      </c>
      <c r="BA536" s="333">
        <v>205</v>
      </c>
      <c r="BB536" s="232">
        <f>G536*BA536</f>
        <v>0</v>
      </c>
      <c r="BC536" s="232">
        <f t="shared" ref="BC536:BC601" si="264">BB536*$BC$5</f>
        <v>0</v>
      </c>
      <c r="BD536" s="104"/>
      <c r="BE536" s="128"/>
      <c r="BG536" s="128"/>
      <c r="BH536" s="6">
        <f t="shared" si="250"/>
        <v>0</v>
      </c>
      <c r="BI536" s="120"/>
      <c r="BJ536" s="6">
        <f t="shared" si="251"/>
        <v>0</v>
      </c>
      <c r="BK536" s="128"/>
      <c r="BM536" s="120"/>
      <c r="BO536" s="128"/>
      <c r="BP536" s="6">
        <f t="shared" ref="BP536:BP553" si="265">BO536*AZ536</f>
        <v>0</v>
      </c>
      <c r="BQ536" s="128"/>
      <c r="BV536" s="421"/>
      <c r="BW536" s="420">
        <f t="shared" si="240"/>
        <v>0</v>
      </c>
      <c r="BX536" s="420"/>
      <c r="BY536" s="21">
        <f t="shared" ref="BY536:BY543" si="266">A536</f>
        <v>4100</v>
      </c>
    </row>
    <row r="537" spans="1:77" ht="16.5" customHeight="1" x14ac:dyDescent="0.2">
      <c r="A537" s="109" t="s">
        <v>494</v>
      </c>
      <c r="B537" s="1" t="s">
        <v>21</v>
      </c>
      <c r="C537" s="1" t="s">
        <v>274</v>
      </c>
      <c r="D537" s="1">
        <v>16</v>
      </c>
      <c r="E537" s="2"/>
      <c r="F537" s="589"/>
      <c r="G537" s="1">
        <v>55</v>
      </c>
      <c r="H537" s="648"/>
      <c r="I537" s="449"/>
      <c r="J537" s="452"/>
      <c r="K537" s="501" t="str">
        <f t="shared" si="263"/>
        <v>68575HJR</v>
      </c>
      <c r="L537" s="300" t="s">
        <v>847</v>
      </c>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75">
        <v>15</v>
      </c>
      <c r="BA537" s="333"/>
      <c r="BB537" s="232">
        <f>G537*BA537</f>
        <v>0</v>
      </c>
      <c r="BC537" s="232">
        <f t="shared" si="264"/>
        <v>0</v>
      </c>
      <c r="BD537" s="104"/>
      <c r="BE537" s="129"/>
      <c r="BF537" s="6">
        <f>BE537*AZ537</f>
        <v>0</v>
      </c>
      <c r="BG537" s="129"/>
      <c r="BH537" s="6">
        <f t="shared" si="250"/>
        <v>0</v>
      </c>
      <c r="BI537" s="121"/>
      <c r="BJ537" s="6">
        <f t="shared" si="251"/>
        <v>0</v>
      </c>
      <c r="BK537" s="129"/>
      <c r="BM537" s="121"/>
      <c r="BN537" s="6">
        <f>BM537*AZ537</f>
        <v>0</v>
      </c>
      <c r="BO537" s="129"/>
      <c r="BP537" s="6">
        <f t="shared" si="265"/>
        <v>0</v>
      </c>
      <c r="BQ537" s="129"/>
      <c r="BR537" s="6">
        <f>BQ537*AZ537</f>
        <v>0</v>
      </c>
      <c r="BS537" s="8">
        <v>179</v>
      </c>
      <c r="BT537" s="8">
        <v>186</v>
      </c>
      <c r="BU537" s="415">
        <f>BT537/12</f>
        <v>15.5</v>
      </c>
      <c r="BV537" s="421">
        <f>IF(OR(BT537=0),0,((G537-I537)/BU537))</f>
        <v>3.5483870967741935</v>
      </c>
      <c r="BW537" s="420">
        <f t="shared" si="240"/>
        <v>3.5483870967741935</v>
      </c>
      <c r="BX537" s="420"/>
      <c r="BY537" s="21" t="str">
        <f t="shared" si="266"/>
        <v>68575HJR</v>
      </c>
    </row>
    <row r="538" spans="1:77" ht="16.5" customHeight="1" thickBot="1" x14ac:dyDescent="0.25">
      <c r="A538" s="109" t="s">
        <v>493</v>
      </c>
      <c r="B538" s="1" t="s">
        <v>21</v>
      </c>
      <c r="C538" s="1" t="s">
        <v>275</v>
      </c>
      <c r="D538" s="1">
        <v>16</v>
      </c>
      <c r="E538" s="2" t="s">
        <v>23</v>
      </c>
      <c r="F538" s="589"/>
      <c r="G538" s="1">
        <v>153</v>
      </c>
      <c r="H538" s="648"/>
      <c r="I538" s="449"/>
      <c r="J538" s="452"/>
      <c r="K538" s="501" t="str">
        <f t="shared" si="263"/>
        <v>68575SJR</v>
      </c>
      <c r="L538" s="300" t="s">
        <v>848</v>
      </c>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75">
        <v>15</v>
      </c>
      <c r="BA538" s="333"/>
      <c r="BB538" s="232">
        <f>G538*BA538</f>
        <v>0</v>
      </c>
      <c r="BC538" s="232">
        <f t="shared" si="264"/>
        <v>0</v>
      </c>
      <c r="BD538" s="104"/>
      <c r="BE538" s="129"/>
      <c r="BF538" s="6">
        <f>BE538*AZ538</f>
        <v>0</v>
      </c>
      <c r="BG538" s="129"/>
      <c r="BH538" s="6">
        <f t="shared" si="250"/>
        <v>0</v>
      </c>
      <c r="BI538" s="121"/>
      <c r="BJ538" s="6">
        <f t="shared" si="251"/>
        <v>0</v>
      </c>
      <c r="BK538" s="129"/>
      <c r="BM538" s="121"/>
      <c r="BN538" s="6">
        <f>BM538*AZ538</f>
        <v>0</v>
      </c>
      <c r="BO538" s="129"/>
      <c r="BP538" s="6">
        <f t="shared" si="265"/>
        <v>0</v>
      </c>
      <c r="BQ538" s="129"/>
      <c r="BR538" s="6">
        <f>BQ538*AZ538</f>
        <v>0</v>
      </c>
      <c r="BS538" s="8">
        <v>110</v>
      </c>
      <c r="BT538" s="8">
        <v>19</v>
      </c>
      <c r="BU538" s="415">
        <f>BT538/12</f>
        <v>1.5833333333333333</v>
      </c>
      <c r="BV538" s="421">
        <f>IF(OR(BT538=0),0,((G538-I538)/BU538))</f>
        <v>96.631578947368425</v>
      </c>
      <c r="BW538" s="420">
        <f t="shared" si="240"/>
        <v>96.631578947368425</v>
      </c>
      <c r="BX538" s="420"/>
      <c r="BY538" s="21" t="str">
        <f t="shared" si="266"/>
        <v>68575SJR</v>
      </c>
    </row>
    <row r="539" spans="1:77" ht="16.5" customHeight="1" x14ac:dyDescent="0.2">
      <c r="A539" s="109" t="s">
        <v>518</v>
      </c>
      <c r="B539" s="1" t="s">
        <v>21</v>
      </c>
      <c r="C539" s="1" t="s">
        <v>1459</v>
      </c>
      <c r="D539" s="1">
        <v>16</v>
      </c>
      <c r="F539" s="589"/>
      <c r="G539" s="1">
        <v>10</v>
      </c>
      <c r="H539" s="664"/>
      <c r="I539" s="449"/>
      <c r="J539" s="554"/>
      <c r="K539" s="501" t="str">
        <f t="shared" si="263"/>
        <v xml:space="preserve">68575SJR-BLKPBR </v>
      </c>
      <c r="L539" s="300" t="s">
        <v>849</v>
      </c>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75"/>
      <c r="BA539" s="333"/>
      <c r="BB539" s="232">
        <f>G539*BA539</f>
        <v>0</v>
      </c>
      <c r="BC539" s="232">
        <f t="shared" si="264"/>
        <v>0</v>
      </c>
      <c r="BD539" s="104"/>
      <c r="BE539" s="129"/>
      <c r="BF539" s="6">
        <f>BE539*AZ539</f>
        <v>0</v>
      </c>
      <c r="BG539" s="129"/>
      <c r="BH539" s="6">
        <f t="shared" si="250"/>
        <v>0</v>
      </c>
      <c r="BI539" s="121"/>
      <c r="BJ539" s="6">
        <f t="shared" si="251"/>
        <v>0</v>
      </c>
      <c r="BK539" s="129"/>
      <c r="BM539" s="121"/>
      <c r="BN539" s="6">
        <f>BM539*AZ539</f>
        <v>0</v>
      </c>
      <c r="BO539" s="129"/>
      <c r="BP539" s="6">
        <f t="shared" si="265"/>
        <v>0</v>
      </c>
      <c r="BQ539" s="129"/>
      <c r="BR539" s="6">
        <f>BQ539*AZ539</f>
        <v>0</v>
      </c>
      <c r="BS539" s="8">
        <v>19</v>
      </c>
      <c r="BT539" s="8">
        <v>19</v>
      </c>
      <c r="BU539" s="415">
        <f>BT539/12</f>
        <v>1.5833333333333333</v>
      </c>
      <c r="BV539" s="421">
        <f>IF(OR(BT539=0),0,((G539-I539)/BU539))</f>
        <v>6.3157894736842106</v>
      </c>
      <c r="BW539" s="420">
        <f t="shared" si="240"/>
        <v>6.3157894736842106</v>
      </c>
      <c r="BX539" s="420"/>
      <c r="BY539" s="21" t="str">
        <f t="shared" si="266"/>
        <v xml:space="preserve">68575SJR-BLKPBR </v>
      </c>
    </row>
    <row r="540" spans="1:77" ht="16.5" customHeight="1" x14ac:dyDescent="0.2">
      <c r="A540" s="109" t="s">
        <v>1461</v>
      </c>
      <c r="B540" s="1" t="s">
        <v>21</v>
      </c>
      <c r="C540" s="1" t="s">
        <v>275</v>
      </c>
      <c r="D540" s="1">
        <v>16</v>
      </c>
      <c r="E540" s="350" t="s">
        <v>1460</v>
      </c>
      <c r="F540" s="589"/>
      <c r="G540" s="1">
        <v>18</v>
      </c>
      <c r="H540" s="664"/>
      <c r="I540" s="449"/>
      <c r="J540" s="452"/>
      <c r="K540" s="501" t="str">
        <f t="shared" si="263"/>
        <v>LP68575SJR</v>
      </c>
      <c r="L540" s="300" t="s">
        <v>867</v>
      </c>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75"/>
      <c r="BA540" s="333"/>
      <c r="BB540" s="232"/>
      <c r="BC540" s="232"/>
      <c r="BD540" s="104"/>
      <c r="BE540" s="129"/>
      <c r="BF540" s="6">
        <f>BE540*AZ540</f>
        <v>0</v>
      </c>
      <c r="BG540" s="129"/>
      <c r="BH540" s="6">
        <f t="shared" si="250"/>
        <v>0</v>
      </c>
      <c r="BI540" s="121"/>
      <c r="BJ540" s="6">
        <f t="shared" si="251"/>
        <v>0</v>
      </c>
      <c r="BK540" s="129"/>
      <c r="BM540" s="121"/>
      <c r="BN540" s="6">
        <f>BM540*AZ540</f>
        <v>0</v>
      </c>
      <c r="BO540" s="129"/>
      <c r="BP540" s="6">
        <f t="shared" si="265"/>
        <v>0</v>
      </c>
      <c r="BQ540" s="129"/>
      <c r="BR540" s="6">
        <f>BQ540*AZ540</f>
        <v>0</v>
      </c>
      <c r="BU540" s="415">
        <f>BT540/12</f>
        <v>0</v>
      </c>
      <c r="BV540" s="421">
        <f>IF(OR(BT540=0),0,((G540-I540)/BU540))</f>
        <v>0</v>
      </c>
      <c r="BW540" s="420">
        <f t="shared" si="240"/>
        <v>0</v>
      </c>
      <c r="BX540" s="420"/>
      <c r="BY540" s="21" t="str">
        <f t="shared" si="266"/>
        <v>LP68575SJR</v>
      </c>
    </row>
    <row r="541" spans="1:77" ht="16.5" customHeight="1" thickBot="1" x14ac:dyDescent="0.25">
      <c r="A541" s="109" t="s">
        <v>1462</v>
      </c>
      <c r="B541" s="1" t="s">
        <v>21</v>
      </c>
      <c r="C541" s="1" t="s">
        <v>275</v>
      </c>
      <c r="D541" s="1">
        <v>16</v>
      </c>
      <c r="E541" s="350" t="s">
        <v>1463</v>
      </c>
      <c r="F541" s="589"/>
      <c r="G541" s="1">
        <v>14</v>
      </c>
      <c r="H541" s="664"/>
      <c r="I541" s="449"/>
      <c r="J541" s="452"/>
      <c r="K541" s="501" t="str">
        <f t="shared" si="263"/>
        <v>LP68575SJR-DB-4-CTC</v>
      </c>
      <c r="L541" s="300" t="s">
        <v>1247</v>
      </c>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75"/>
      <c r="BA541" s="333"/>
      <c r="BB541" s="232"/>
      <c r="BC541" s="232"/>
      <c r="BD541" s="104"/>
      <c r="BE541" s="218"/>
      <c r="BF541" s="6">
        <f>BE541*AZ541</f>
        <v>0</v>
      </c>
      <c r="BG541" s="218"/>
      <c r="BH541" s="6">
        <f t="shared" si="250"/>
        <v>0</v>
      </c>
      <c r="BI541" s="122"/>
      <c r="BJ541" s="6">
        <f t="shared" si="251"/>
        <v>0</v>
      </c>
      <c r="BK541" s="218"/>
      <c r="BM541" s="122"/>
      <c r="BN541" s="6">
        <f>BM541*AZ541</f>
        <v>0</v>
      </c>
      <c r="BO541" s="218"/>
      <c r="BP541" s="6">
        <f t="shared" si="265"/>
        <v>0</v>
      </c>
      <c r="BQ541" s="218"/>
      <c r="BR541" s="6">
        <f>BQ541*AZ541</f>
        <v>0</v>
      </c>
      <c r="BU541" s="415">
        <f>BT541/12</f>
        <v>0</v>
      </c>
      <c r="BV541" s="421">
        <f>IF(OR(BT541=0),0,((G541-I541)/BU541))</f>
        <v>0</v>
      </c>
      <c r="BW541" s="420">
        <f t="shared" si="240"/>
        <v>0</v>
      </c>
      <c r="BX541" s="420"/>
      <c r="BY541" s="21" t="str">
        <f t="shared" si="266"/>
        <v>LP68575SJR-DB-4-CTC</v>
      </c>
    </row>
    <row r="542" spans="1:77" ht="16.5" customHeight="1" x14ac:dyDescent="0.2">
      <c r="A542" s="166">
        <v>4101</v>
      </c>
      <c r="B542" s="1" t="s">
        <v>21</v>
      </c>
      <c r="C542" s="1" t="s">
        <v>24</v>
      </c>
      <c r="D542" s="1">
        <v>16</v>
      </c>
      <c r="E542" s="2" t="s">
        <v>23</v>
      </c>
      <c r="F542" s="588" t="s">
        <v>1124</v>
      </c>
      <c r="G542" s="1"/>
      <c r="H542" s="664"/>
      <c r="I542" s="449"/>
      <c r="J542" s="452"/>
      <c r="K542" s="500">
        <f t="shared" si="263"/>
        <v>4101</v>
      </c>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75">
        <v>36</v>
      </c>
      <c r="BA542" s="333">
        <v>205</v>
      </c>
      <c r="BB542" s="232">
        <f>G542*BA542</f>
        <v>0</v>
      </c>
      <c r="BC542" s="232">
        <f t="shared" si="264"/>
        <v>0</v>
      </c>
      <c r="BD542" s="104"/>
      <c r="BE542" s="129"/>
      <c r="BG542" s="129"/>
      <c r="BH542" s="6">
        <f t="shared" si="250"/>
        <v>0</v>
      </c>
      <c r="BI542" s="121"/>
      <c r="BJ542" s="6">
        <f t="shared" si="251"/>
        <v>0</v>
      </c>
      <c r="BK542" s="129"/>
      <c r="BM542" s="121"/>
      <c r="BO542" s="129"/>
      <c r="BP542" s="6">
        <f t="shared" si="265"/>
        <v>0</v>
      </c>
      <c r="BQ542" s="129"/>
      <c r="BV542" s="421"/>
      <c r="BW542" s="420">
        <f t="shared" si="240"/>
        <v>0</v>
      </c>
      <c r="BX542" s="420"/>
      <c r="BY542" s="21">
        <f t="shared" si="266"/>
        <v>4101</v>
      </c>
    </row>
    <row r="543" spans="1:77" ht="16.5" customHeight="1" x14ac:dyDescent="0.2">
      <c r="A543" s="109" t="s">
        <v>495</v>
      </c>
      <c r="B543" s="1" t="s">
        <v>21</v>
      </c>
      <c r="C543" s="1" t="s">
        <v>276</v>
      </c>
      <c r="D543" s="1">
        <v>16</v>
      </c>
      <c r="E543" s="2"/>
      <c r="F543" s="589"/>
      <c r="G543" s="1">
        <v>116</v>
      </c>
      <c r="H543" s="664"/>
      <c r="I543" s="449"/>
      <c r="J543" s="452"/>
      <c r="K543" s="501" t="str">
        <f t="shared" si="263"/>
        <v>68575HJL</v>
      </c>
      <c r="L543" s="300" t="s">
        <v>851</v>
      </c>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75">
        <v>15</v>
      </c>
      <c r="BA543" s="84"/>
      <c r="BB543" s="232">
        <f>G543*BA543</f>
        <v>0</v>
      </c>
      <c r="BC543" s="232">
        <f t="shared" si="264"/>
        <v>0</v>
      </c>
      <c r="BD543" s="104"/>
      <c r="BE543" s="129"/>
      <c r="BF543" s="6">
        <f>BE543*AZ543</f>
        <v>0</v>
      </c>
      <c r="BG543" s="129"/>
      <c r="BH543" s="6">
        <f t="shared" si="250"/>
        <v>0</v>
      </c>
      <c r="BI543" s="121"/>
      <c r="BJ543" s="6">
        <f t="shared" si="251"/>
        <v>0</v>
      </c>
      <c r="BK543" s="129"/>
      <c r="BM543" s="121"/>
      <c r="BN543" s="6">
        <f>BM543*AZ543</f>
        <v>0</v>
      </c>
      <c r="BO543" s="129"/>
      <c r="BP543" s="6">
        <f t="shared" si="265"/>
        <v>0</v>
      </c>
      <c r="BQ543" s="129"/>
      <c r="BR543" s="6">
        <f>BQ543*AZ543</f>
        <v>0</v>
      </c>
      <c r="BS543" s="8">
        <v>189</v>
      </c>
      <c r="BT543" s="8">
        <v>192</v>
      </c>
      <c r="BU543" s="415">
        <f t="shared" ref="BU543:BU553" si="267">BT543/12</f>
        <v>16</v>
      </c>
      <c r="BV543" s="421">
        <f>IF(OR(BT543=0),0,((G543-I543)/BU543))</f>
        <v>7.25</v>
      </c>
      <c r="BW543" s="420">
        <f t="shared" si="240"/>
        <v>7.25</v>
      </c>
      <c r="BX543" s="420"/>
      <c r="BY543" s="21" t="str">
        <f t="shared" si="266"/>
        <v>68575HJL</v>
      </c>
    </row>
    <row r="544" spans="1:77" ht="16.5" customHeight="1" thickBot="1" x14ac:dyDescent="0.25">
      <c r="A544" s="109" t="s">
        <v>496</v>
      </c>
      <c r="B544" s="1" t="s">
        <v>21</v>
      </c>
      <c r="C544" s="1" t="s">
        <v>277</v>
      </c>
      <c r="D544" s="1">
        <v>16</v>
      </c>
      <c r="E544" s="2" t="s">
        <v>23</v>
      </c>
      <c r="F544" s="589"/>
      <c r="G544" s="1">
        <v>99</v>
      </c>
      <c r="H544" s="664"/>
      <c r="I544" s="449"/>
      <c r="J544" s="452"/>
      <c r="K544" s="501" t="str">
        <f t="shared" si="263"/>
        <v>68575SJL</v>
      </c>
      <c r="L544" s="300" t="s">
        <v>852</v>
      </c>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75">
        <v>15</v>
      </c>
      <c r="BA544" s="333"/>
      <c r="BB544" s="232">
        <f>G544*BA544</f>
        <v>0</v>
      </c>
      <c r="BC544" s="232">
        <f t="shared" si="264"/>
        <v>0</v>
      </c>
      <c r="BD544" s="104"/>
      <c r="BE544" s="129"/>
      <c r="BF544" s="6">
        <f>BE544*AZ544</f>
        <v>0</v>
      </c>
      <c r="BG544" s="129"/>
      <c r="BH544" s="6">
        <f t="shared" si="250"/>
        <v>0</v>
      </c>
      <c r="BI544" s="121"/>
      <c r="BJ544" s="6">
        <f t="shared" si="251"/>
        <v>0</v>
      </c>
      <c r="BK544" s="129"/>
      <c r="BM544" s="121"/>
      <c r="BN544" s="6">
        <f>BM544*AZ544</f>
        <v>0</v>
      </c>
      <c r="BO544" s="129"/>
      <c r="BP544" s="6">
        <f t="shared" si="265"/>
        <v>0</v>
      </c>
      <c r="BQ544" s="129"/>
      <c r="BR544" s="6">
        <f>BQ544*AZ544</f>
        <v>0</v>
      </c>
      <c r="BS544" s="8">
        <v>145</v>
      </c>
      <c r="BT544" s="8">
        <v>30</v>
      </c>
      <c r="BU544" s="415">
        <f t="shared" si="267"/>
        <v>2.5</v>
      </c>
      <c r="BV544" s="421">
        <f>IF(OR(BT544=0),0,((G544-I544)/BU544))</f>
        <v>39.6</v>
      </c>
      <c r="BW544" s="420">
        <f t="shared" ref="BW544:BW607" si="268">IF(OR(BT544=0),0,((G544+BI544+BO544+BE544+BG544+BM544+BK544+BQ544-I544)/BU544))</f>
        <v>39.6</v>
      </c>
      <c r="BX544" s="420"/>
      <c r="BY544" s="21" t="s">
        <v>496</v>
      </c>
    </row>
    <row r="545" spans="1:77" ht="16.5" customHeight="1" x14ac:dyDescent="0.2">
      <c r="A545" s="109" t="s">
        <v>519</v>
      </c>
      <c r="B545" s="1" t="s">
        <v>21</v>
      </c>
      <c r="C545" s="1" t="s">
        <v>1464</v>
      </c>
      <c r="D545" s="1">
        <v>16</v>
      </c>
      <c r="E545" s="2"/>
      <c r="F545" s="589"/>
      <c r="G545" s="1">
        <v>14</v>
      </c>
      <c r="H545" s="664"/>
      <c r="I545" s="449"/>
      <c r="J545" s="554"/>
      <c r="K545" s="501" t="str">
        <f t="shared" si="263"/>
        <v xml:space="preserve">68575SJL-BLKPBR </v>
      </c>
      <c r="L545" s="300" t="s">
        <v>853</v>
      </c>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75"/>
      <c r="BA545" s="84"/>
      <c r="BB545" s="232">
        <f>G545*BA545</f>
        <v>0</v>
      </c>
      <c r="BC545" s="232">
        <f t="shared" si="264"/>
        <v>0</v>
      </c>
      <c r="BD545" s="104"/>
      <c r="BE545" s="129"/>
      <c r="BF545" s="6">
        <f>BE545*AZ545</f>
        <v>0</v>
      </c>
      <c r="BG545" s="129">
        <v>33</v>
      </c>
      <c r="BH545" s="6">
        <f t="shared" si="250"/>
        <v>0</v>
      </c>
      <c r="BI545" s="121">
        <v>15</v>
      </c>
      <c r="BJ545" s="6">
        <f t="shared" si="251"/>
        <v>0</v>
      </c>
      <c r="BK545" s="129"/>
      <c r="BM545" s="121"/>
      <c r="BN545" s="6">
        <f>BM545*AZ545</f>
        <v>0</v>
      </c>
      <c r="BO545" s="129"/>
      <c r="BP545" s="6">
        <f t="shared" si="265"/>
        <v>0</v>
      </c>
      <c r="BQ545" s="129"/>
      <c r="BR545" s="6">
        <f>BQ545*AZ545</f>
        <v>0</v>
      </c>
      <c r="BS545" s="8">
        <v>30</v>
      </c>
      <c r="BT545" s="8">
        <v>30</v>
      </c>
      <c r="BU545" s="415">
        <f t="shared" si="267"/>
        <v>2.5</v>
      </c>
      <c r="BV545" s="421">
        <f>IF(OR(BT545=0),0,((G545-I545)/BU545))</f>
        <v>5.6</v>
      </c>
      <c r="BW545" s="420">
        <f t="shared" si="268"/>
        <v>24.8</v>
      </c>
      <c r="BX545" s="420"/>
      <c r="BY545" s="21" t="str">
        <f t="shared" ref="BY545:BY553" si="269">A545</f>
        <v xml:space="preserve">68575SJL-BLKPBR </v>
      </c>
    </row>
    <row r="546" spans="1:77" ht="16.5" customHeight="1" x14ac:dyDescent="0.2">
      <c r="A546" s="109" t="s">
        <v>1465</v>
      </c>
      <c r="B546" s="1" t="s">
        <v>21</v>
      </c>
      <c r="C546" s="1" t="s">
        <v>277</v>
      </c>
      <c r="D546" s="1">
        <v>16</v>
      </c>
      <c r="E546" s="350" t="s">
        <v>1460</v>
      </c>
      <c r="F546" s="589"/>
      <c r="G546" s="1">
        <v>22</v>
      </c>
      <c r="H546" s="664"/>
      <c r="I546" s="449"/>
      <c r="J546" s="452"/>
      <c r="K546" s="501" t="str">
        <f t="shared" si="263"/>
        <v>LP68575SJL</v>
      </c>
      <c r="L546" s="300" t="s">
        <v>867</v>
      </c>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75"/>
      <c r="BA546" s="84"/>
      <c r="BB546" s="232"/>
      <c r="BC546" s="232"/>
      <c r="BD546" s="104"/>
      <c r="BE546" s="218"/>
      <c r="BF546" s="6">
        <f>BE546*AZ546</f>
        <v>0</v>
      </c>
      <c r="BG546" s="218"/>
      <c r="BH546" s="6">
        <f t="shared" si="250"/>
        <v>0</v>
      </c>
      <c r="BI546" s="122"/>
      <c r="BJ546" s="6">
        <f t="shared" si="251"/>
        <v>0</v>
      </c>
      <c r="BK546" s="218"/>
      <c r="BM546" s="122"/>
      <c r="BN546" s="6">
        <f>BM546*AZ546</f>
        <v>0</v>
      </c>
      <c r="BO546" s="218"/>
      <c r="BP546" s="6">
        <f t="shared" si="265"/>
        <v>0</v>
      </c>
      <c r="BQ546" s="218"/>
      <c r="BR546" s="6">
        <f>BQ546*AZ546</f>
        <v>0</v>
      </c>
      <c r="BS546" s="8">
        <v>7</v>
      </c>
      <c r="BT546" s="8">
        <v>7</v>
      </c>
      <c r="BU546" s="415">
        <f t="shared" si="267"/>
        <v>0.58333333333333337</v>
      </c>
      <c r="BV546" s="421">
        <f>IF(OR(BT546=0),0,((G546-I546)/BU546))</f>
        <v>37.714285714285715</v>
      </c>
      <c r="BW546" s="420">
        <f t="shared" si="268"/>
        <v>37.714285714285715</v>
      </c>
      <c r="BX546" s="420"/>
      <c r="BY546" s="21" t="str">
        <f t="shared" si="269"/>
        <v>LP68575SJL</v>
      </c>
    </row>
    <row r="547" spans="1:77" ht="16.5" customHeight="1" thickBot="1" x14ac:dyDescent="0.25">
      <c r="A547" s="109" t="s">
        <v>1466</v>
      </c>
      <c r="B547" s="1" t="s">
        <v>21</v>
      </c>
      <c r="C547" s="1" t="s">
        <v>277</v>
      </c>
      <c r="D547" s="1">
        <v>16</v>
      </c>
      <c r="E547" s="350" t="s">
        <v>1463</v>
      </c>
      <c r="F547" s="589"/>
      <c r="G547" s="1">
        <v>4</v>
      </c>
      <c r="H547" s="664"/>
      <c r="I547" s="449"/>
      <c r="J547" s="452"/>
      <c r="K547" s="501" t="str">
        <f t="shared" si="263"/>
        <v>LP68575SJL-DB-4-CTC</v>
      </c>
      <c r="L547" s="300" t="s">
        <v>1247</v>
      </c>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75"/>
      <c r="BA547" s="84"/>
      <c r="BB547" s="232"/>
      <c r="BC547" s="232"/>
      <c r="BD547" s="104"/>
      <c r="BE547" s="218"/>
      <c r="BF547" s="6">
        <f>BE547*AZ547</f>
        <v>0</v>
      </c>
      <c r="BG547" s="218"/>
      <c r="BH547" s="6">
        <f t="shared" si="250"/>
        <v>0</v>
      </c>
      <c r="BI547" s="122"/>
      <c r="BJ547" s="6">
        <f t="shared" si="251"/>
        <v>0</v>
      </c>
      <c r="BK547" s="218"/>
      <c r="BM547" s="122"/>
      <c r="BN547" s="6">
        <f>BM547*AZ547</f>
        <v>0</v>
      </c>
      <c r="BO547" s="218"/>
      <c r="BP547" s="6">
        <f t="shared" si="265"/>
        <v>0</v>
      </c>
      <c r="BQ547" s="218"/>
      <c r="BR547" s="6">
        <f>BQ547*AZ547</f>
        <v>0</v>
      </c>
      <c r="BU547" s="415">
        <f t="shared" si="267"/>
        <v>0</v>
      </c>
      <c r="BV547" s="421">
        <f>IF(OR(BT547=0),0,((G547-I547)/BU547))</f>
        <v>0</v>
      </c>
      <c r="BW547" s="420">
        <f t="shared" si="268"/>
        <v>0</v>
      </c>
      <c r="BX547" s="420"/>
      <c r="BY547" s="21" t="str">
        <f t="shared" si="269"/>
        <v>LP68575SJL-DB-4-CTC</v>
      </c>
    </row>
    <row r="548" spans="1:77" ht="16.5" customHeight="1" x14ac:dyDescent="0.2">
      <c r="A548" s="166">
        <v>4108</v>
      </c>
      <c r="B548" s="1" t="s">
        <v>21</v>
      </c>
      <c r="C548" s="1" t="s">
        <v>24</v>
      </c>
      <c r="D548" s="1">
        <v>16</v>
      </c>
      <c r="E548" s="2" t="s">
        <v>23</v>
      </c>
      <c r="F548" s="588" t="s">
        <v>1124</v>
      </c>
      <c r="G548" s="1"/>
      <c r="H548" s="664"/>
      <c r="I548" s="449"/>
      <c r="J548" s="452"/>
      <c r="K548" s="500">
        <f t="shared" si="263"/>
        <v>4108</v>
      </c>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75">
        <v>38</v>
      </c>
      <c r="BA548" s="333">
        <v>235</v>
      </c>
      <c r="BB548" s="232">
        <f t="shared" ref="BB548:BB553" si="270">G548*BA548</f>
        <v>0</v>
      </c>
      <c r="BC548" s="232">
        <f t="shared" si="264"/>
        <v>0</v>
      </c>
      <c r="BD548" s="115"/>
      <c r="BE548" s="218"/>
      <c r="BG548" s="218"/>
      <c r="BH548" s="6">
        <f t="shared" si="250"/>
        <v>0</v>
      </c>
      <c r="BI548" s="122"/>
      <c r="BJ548" s="6">
        <f t="shared" si="251"/>
        <v>0</v>
      </c>
      <c r="BK548" s="218"/>
      <c r="BM548" s="122"/>
      <c r="BO548" s="218"/>
      <c r="BP548" s="6">
        <f t="shared" si="265"/>
        <v>0</v>
      </c>
      <c r="BQ548" s="218"/>
      <c r="BU548" s="415">
        <f t="shared" si="267"/>
        <v>0</v>
      </c>
      <c r="BV548" s="421"/>
      <c r="BW548" s="420">
        <f t="shared" si="268"/>
        <v>0</v>
      </c>
      <c r="BX548" s="420"/>
      <c r="BY548" s="21">
        <f t="shared" si="269"/>
        <v>4108</v>
      </c>
    </row>
    <row r="549" spans="1:77" ht="16.5" customHeight="1" x14ac:dyDescent="0.2">
      <c r="A549" s="109" t="s">
        <v>334</v>
      </c>
      <c r="B549" s="1" t="s">
        <v>21</v>
      </c>
      <c r="C549" s="1" t="s">
        <v>274</v>
      </c>
      <c r="D549" s="1">
        <v>16</v>
      </c>
      <c r="E549" s="2"/>
      <c r="F549" s="589"/>
      <c r="G549" s="1">
        <v>19</v>
      </c>
      <c r="H549" s="664"/>
      <c r="I549" s="449"/>
      <c r="J549" s="452"/>
      <c r="K549" s="501" t="str">
        <f t="shared" si="263"/>
        <v>G68575HJR</v>
      </c>
      <c r="L549" s="300" t="s">
        <v>854</v>
      </c>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75">
        <v>15</v>
      </c>
      <c r="BA549" s="84"/>
      <c r="BB549" s="232">
        <f t="shared" si="270"/>
        <v>0</v>
      </c>
      <c r="BC549" s="232">
        <f t="shared" si="264"/>
        <v>0</v>
      </c>
      <c r="BD549" s="115"/>
      <c r="BE549" s="129"/>
      <c r="BF549" s="6">
        <f>BE549*AZ549</f>
        <v>0</v>
      </c>
      <c r="BG549" s="129"/>
      <c r="BH549" s="6">
        <f t="shared" si="250"/>
        <v>0</v>
      </c>
      <c r="BI549" s="121"/>
      <c r="BJ549" s="6">
        <f t="shared" si="251"/>
        <v>0</v>
      </c>
      <c r="BK549" s="129"/>
      <c r="BM549" s="121"/>
      <c r="BN549" s="6">
        <f>BM549*AZ549</f>
        <v>0</v>
      </c>
      <c r="BO549" s="129"/>
      <c r="BP549" s="6">
        <f t="shared" si="265"/>
        <v>0</v>
      </c>
      <c r="BQ549" s="129"/>
      <c r="BR549" s="6">
        <f>BQ549*AZ549</f>
        <v>0</v>
      </c>
      <c r="BS549" s="8">
        <v>39</v>
      </c>
      <c r="BT549" s="8">
        <v>39</v>
      </c>
      <c r="BU549" s="415">
        <f t="shared" si="267"/>
        <v>3.25</v>
      </c>
      <c r="BV549" s="421">
        <f>IF(OR(BT549=0),0,((G549-I549)/BU549))</f>
        <v>5.8461538461538458</v>
      </c>
      <c r="BW549" s="420">
        <f t="shared" si="268"/>
        <v>5.8461538461538458</v>
      </c>
      <c r="BX549" s="420"/>
      <c r="BY549" s="21" t="str">
        <f t="shared" si="269"/>
        <v>G68575HJR</v>
      </c>
    </row>
    <row r="550" spans="1:77" s="7" customFormat="1" ht="15.75" customHeight="1" thickBot="1" x14ac:dyDescent="0.25">
      <c r="A550" s="109" t="s">
        <v>335</v>
      </c>
      <c r="B550" s="1" t="s">
        <v>21</v>
      </c>
      <c r="C550" s="1" t="s">
        <v>275</v>
      </c>
      <c r="D550" s="1">
        <v>16</v>
      </c>
      <c r="E550" s="2" t="s">
        <v>23</v>
      </c>
      <c r="F550" s="589"/>
      <c r="G550" s="1">
        <v>2</v>
      </c>
      <c r="H550" s="664"/>
      <c r="I550" s="449"/>
      <c r="J550" s="452"/>
      <c r="K550" s="501" t="str">
        <f>A550</f>
        <v>G68575SJR</v>
      </c>
      <c r="L550" s="300" t="s">
        <v>855</v>
      </c>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75">
        <v>15</v>
      </c>
      <c r="BA550" s="84"/>
      <c r="BB550" s="232">
        <f t="shared" si="270"/>
        <v>0</v>
      </c>
      <c r="BC550" s="232">
        <f t="shared" si="264"/>
        <v>0</v>
      </c>
      <c r="BD550" s="115"/>
      <c r="BE550" s="129"/>
      <c r="BF550" s="6">
        <f>BE550*AZ550</f>
        <v>0</v>
      </c>
      <c r="BG550" s="129"/>
      <c r="BH550" s="6">
        <f t="shared" si="250"/>
        <v>0</v>
      </c>
      <c r="BI550" s="121"/>
      <c r="BJ550" s="6">
        <f t="shared" si="251"/>
        <v>0</v>
      </c>
      <c r="BK550" s="129"/>
      <c r="BL550" s="6"/>
      <c r="BM550" s="121"/>
      <c r="BN550" s="6">
        <f>BM550*AZ550</f>
        <v>0</v>
      </c>
      <c r="BO550" s="129"/>
      <c r="BP550" s="6">
        <f t="shared" si="265"/>
        <v>0</v>
      </c>
      <c r="BQ550" s="129"/>
      <c r="BR550" s="6">
        <f>BQ550*AZ550</f>
        <v>0</v>
      </c>
      <c r="BS550" s="8">
        <v>55</v>
      </c>
      <c r="BT550" s="8">
        <v>55</v>
      </c>
      <c r="BU550" s="415">
        <f t="shared" si="267"/>
        <v>4.583333333333333</v>
      </c>
      <c r="BV550" s="421">
        <f>IF(OR(BT550=0),0,((G550-I550)/BU550))</f>
        <v>0.4363636363636364</v>
      </c>
      <c r="BW550" s="420">
        <f t="shared" si="268"/>
        <v>0.4363636363636364</v>
      </c>
      <c r="BX550" s="420"/>
      <c r="BY550" s="21" t="str">
        <f t="shared" si="269"/>
        <v>G68575SJR</v>
      </c>
    </row>
    <row r="551" spans="1:77" ht="16.5" customHeight="1" x14ac:dyDescent="0.2">
      <c r="A551" s="166">
        <v>4109</v>
      </c>
      <c r="B551" s="1" t="s">
        <v>21</v>
      </c>
      <c r="C551" s="1" t="s">
        <v>24</v>
      </c>
      <c r="D551" s="1">
        <v>16</v>
      </c>
      <c r="E551" s="2"/>
      <c r="F551" s="588" t="s">
        <v>1124</v>
      </c>
      <c r="G551" s="1"/>
      <c r="H551" s="664"/>
      <c r="I551" s="449"/>
      <c r="J551" s="452"/>
      <c r="K551" s="500">
        <f t="shared" si="263"/>
        <v>4109</v>
      </c>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75">
        <v>38</v>
      </c>
      <c r="BA551" s="333">
        <v>235</v>
      </c>
      <c r="BB551" s="232">
        <f t="shared" si="270"/>
        <v>0</v>
      </c>
      <c r="BC551" s="232">
        <f t="shared" si="264"/>
        <v>0</v>
      </c>
      <c r="BD551" s="115"/>
      <c r="BE551" s="129"/>
      <c r="BG551" s="129"/>
      <c r="BH551" s="6">
        <f t="shared" si="250"/>
        <v>0</v>
      </c>
      <c r="BI551" s="121"/>
      <c r="BJ551" s="6">
        <f t="shared" si="251"/>
        <v>0</v>
      </c>
      <c r="BK551" s="129"/>
      <c r="BM551" s="121"/>
      <c r="BO551" s="129"/>
      <c r="BP551" s="6">
        <f t="shared" si="265"/>
        <v>0</v>
      </c>
      <c r="BQ551" s="129"/>
      <c r="BU551" s="415">
        <f t="shared" si="267"/>
        <v>0</v>
      </c>
      <c r="BV551" s="421"/>
      <c r="BW551" s="420">
        <f t="shared" si="268"/>
        <v>0</v>
      </c>
      <c r="BX551" s="420"/>
      <c r="BY551" s="21">
        <f t="shared" si="269"/>
        <v>4109</v>
      </c>
    </row>
    <row r="552" spans="1:77" ht="16.5" customHeight="1" x14ac:dyDescent="0.2">
      <c r="A552" s="109" t="s">
        <v>336</v>
      </c>
      <c r="B552" s="1" t="s">
        <v>21</v>
      </c>
      <c r="C552" s="1" t="s">
        <v>276</v>
      </c>
      <c r="D552" s="1">
        <v>16</v>
      </c>
      <c r="E552" s="2"/>
      <c r="F552" s="589"/>
      <c r="G552" s="1">
        <v>105</v>
      </c>
      <c r="H552" s="664"/>
      <c r="I552" s="449"/>
      <c r="J552" s="452"/>
      <c r="K552" s="501" t="str">
        <f t="shared" si="263"/>
        <v>G68575HJL</v>
      </c>
      <c r="L552" s="300" t="s">
        <v>856</v>
      </c>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75">
        <v>15</v>
      </c>
      <c r="BA552" s="84"/>
      <c r="BB552" s="232">
        <f t="shared" si="270"/>
        <v>0</v>
      </c>
      <c r="BC552" s="232">
        <f t="shared" si="264"/>
        <v>0</v>
      </c>
      <c r="BD552" s="119"/>
      <c r="BE552" s="129"/>
      <c r="BF552" s="6">
        <f>BE552*AZ552</f>
        <v>0</v>
      </c>
      <c r="BG552" s="129"/>
      <c r="BH552" s="6">
        <f t="shared" si="250"/>
        <v>0</v>
      </c>
      <c r="BI552" s="121"/>
      <c r="BJ552" s="6">
        <f t="shared" si="251"/>
        <v>0</v>
      </c>
      <c r="BK552" s="129"/>
      <c r="BM552" s="121"/>
      <c r="BN552" s="6">
        <f>BM552*AZ552</f>
        <v>0</v>
      </c>
      <c r="BO552" s="129"/>
      <c r="BP552" s="6">
        <f t="shared" si="265"/>
        <v>0</v>
      </c>
      <c r="BQ552" s="129"/>
      <c r="BR552" s="6">
        <f>BQ552*AZ552</f>
        <v>0</v>
      </c>
      <c r="BS552" s="8">
        <v>38</v>
      </c>
      <c r="BT552" s="8">
        <v>38</v>
      </c>
      <c r="BU552" s="415">
        <f t="shared" si="267"/>
        <v>3.1666666666666665</v>
      </c>
      <c r="BV552" s="421">
        <f>IF(OR(BT552=0),0,((G552-I552)/BU552))</f>
        <v>33.15789473684211</v>
      </c>
      <c r="BW552" s="420">
        <f t="shared" si="268"/>
        <v>33.15789473684211</v>
      </c>
      <c r="BX552" s="420"/>
      <c r="BY552" s="21" t="str">
        <f t="shared" si="269"/>
        <v>G68575HJL</v>
      </c>
    </row>
    <row r="553" spans="1:77" ht="16.5" customHeight="1" x14ac:dyDescent="0.2">
      <c r="A553" s="109" t="s">
        <v>337</v>
      </c>
      <c r="B553" s="1" t="s">
        <v>21</v>
      </c>
      <c r="C553" s="1" t="s">
        <v>277</v>
      </c>
      <c r="D553" s="1">
        <v>16</v>
      </c>
      <c r="E553" s="2" t="s">
        <v>23</v>
      </c>
      <c r="F553" s="589"/>
      <c r="G553" s="1">
        <v>13</v>
      </c>
      <c r="H553" s="664"/>
      <c r="I553" s="449"/>
      <c r="J553" s="452"/>
      <c r="K553" s="501" t="str">
        <f t="shared" si="263"/>
        <v>G68575SJL</v>
      </c>
      <c r="L553" s="300" t="s">
        <v>857</v>
      </c>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75">
        <v>15</v>
      </c>
      <c r="BA553" s="84"/>
      <c r="BB553" s="232">
        <f t="shared" si="270"/>
        <v>0</v>
      </c>
      <c r="BC553" s="232">
        <f t="shared" si="264"/>
        <v>0</v>
      </c>
      <c r="BD553" s="115"/>
      <c r="BE553" s="129"/>
      <c r="BF553" s="6">
        <f>BE553*AZ553</f>
        <v>0</v>
      </c>
      <c r="BG553" s="129"/>
      <c r="BH553" s="6">
        <f t="shared" si="250"/>
        <v>0</v>
      </c>
      <c r="BI553" s="121"/>
      <c r="BJ553" s="6">
        <f t="shared" si="251"/>
        <v>0</v>
      </c>
      <c r="BK553" s="129"/>
      <c r="BM553" s="121"/>
      <c r="BN553" s="6">
        <f>BM553*AZ553</f>
        <v>0</v>
      </c>
      <c r="BO553" s="129"/>
      <c r="BP553" s="6">
        <f t="shared" si="265"/>
        <v>0</v>
      </c>
      <c r="BQ553" s="129"/>
      <c r="BR553" s="6">
        <f>BQ553*AZ553</f>
        <v>0</v>
      </c>
      <c r="BS553" s="8">
        <v>46</v>
      </c>
      <c r="BT553" s="8">
        <v>46</v>
      </c>
      <c r="BU553" s="415">
        <f t="shared" si="267"/>
        <v>3.8333333333333335</v>
      </c>
      <c r="BV553" s="421">
        <f>IF(OR(BT553=0),0,((G553-I553)/BU553))</f>
        <v>3.3913043478260869</v>
      </c>
      <c r="BW553" s="420">
        <f t="shared" si="268"/>
        <v>3.3913043478260869</v>
      </c>
      <c r="BX553" s="420"/>
      <c r="BY553" s="21" t="str">
        <f t="shared" si="269"/>
        <v>G68575SJL</v>
      </c>
    </row>
    <row r="554" spans="1:77" ht="26.25" customHeight="1" x14ac:dyDescent="0.2">
      <c r="A554" s="65"/>
      <c r="B554" s="52"/>
      <c r="C554" s="52"/>
      <c r="D554" s="52"/>
      <c r="E554" s="60"/>
      <c r="F554" s="406"/>
      <c r="G554" s="52"/>
      <c r="H554" s="669"/>
      <c r="I554" s="406"/>
      <c r="J554" s="406"/>
      <c r="K554" s="52"/>
      <c r="L554" s="52"/>
      <c r="M554" s="52"/>
      <c r="N554" s="52"/>
      <c r="O554" s="52"/>
      <c r="P554" s="52"/>
      <c r="Q554" s="52"/>
      <c r="R554" s="52"/>
      <c r="S554" s="9"/>
      <c r="T554" s="9"/>
      <c r="U554" s="9"/>
      <c r="V554" s="9"/>
      <c r="W554" s="9"/>
      <c r="X554" s="9"/>
      <c r="Y554" s="9"/>
      <c r="Z554" s="9"/>
      <c r="AB554" s="9"/>
      <c r="AC554" s="9"/>
      <c r="AD554" s="9"/>
      <c r="AK554" s="9"/>
      <c r="AL554" s="9"/>
      <c r="AM554" s="9"/>
      <c r="AN554" s="9"/>
      <c r="AO554" s="9"/>
      <c r="AQ554" s="9"/>
      <c r="AR554" s="9"/>
      <c r="AS554" s="9"/>
      <c r="AZ554" s="9"/>
      <c r="BA554" s="91"/>
      <c r="BB554" s="232"/>
      <c r="BC554" s="232"/>
      <c r="BD554" s="104"/>
      <c r="BE554" s="222"/>
      <c r="BG554" s="222"/>
      <c r="BI554" s="126"/>
      <c r="BK554" s="222"/>
      <c r="BM554" s="126"/>
      <c r="BO554" s="222"/>
      <c r="BQ554" s="222"/>
      <c r="BV554" s="421"/>
      <c r="BW554" s="420">
        <f t="shared" si="268"/>
        <v>0</v>
      </c>
      <c r="BX554" s="420"/>
      <c r="BY554" s="65"/>
    </row>
    <row r="555" spans="1:77" ht="15.75" customHeight="1" x14ac:dyDescent="0.2">
      <c r="A555" s="166">
        <v>4104</v>
      </c>
      <c r="B555" s="1" t="s">
        <v>21</v>
      </c>
      <c r="C555" s="1" t="s">
        <v>22</v>
      </c>
      <c r="D555" s="1">
        <v>16</v>
      </c>
      <c r="E555" s="2" t="s">
        <v>23</v>
      </c>
      <c r="F555" s="589" t="s">
        <v>1125</v>
      </c>
      <c r="G555" s="1"/>
      <c r="H555" s="664"/>
      <c r="I555" s="449"/>
      <c r="J555" s="452"/>
      <c r="K555" s="500">
        <f>A555</f>
        <v>4104</v>
      </c>
      <c r="L555" s="1"/>
      <c r="M555" s="1"/>
      <c r="N555" s="113"/>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75">
        <v>38</v>
      </c>
      <c r="BA555" s="333">
        <v>215</v>
      </c>
      <c r="BB555" s="232">
        <f t="shared" ref="BB555:BB575" si="271">G555*BA555</f>
        <v>0</v>
      </c>
      <c r="BC555" s="232">
        <f t="shared" si="264"/>
        <v>0</v>
      </c>
      <c r="BD555" s="104"/>
      <c r="BE555" s="129"/>
      <c r="BG555" s="129"/>
      <c r="BH555" s="6">
        <f t="shared" ref="BH555:BH568" si="272">BG555*AZ555</f>
        <v>0</v>
      </c>
      <c r="BI555" s="121"/>
      <c r="BJ555" s="6">
        <f t="shared" ref="BJ555:BJ568" si="273">BI555*AZ555</f>
        <v>0</v>
      </c>
      <c r="BK555" s="129"/>
      <c r="BM555" s="121"/>
      <c r="BO555" s="129"/>
      <c r="BP555" s="6">
        <f t="shared" ref="BP555:BP568" si="274">BO555*AZ555</f>
        <v>0</v>
      </c>
      <c r="BQ555" s="129"/>
      <c r="BV555" s="421"/>
      <c r="BW555" s="420">
        <f t="shared" si="268"/>
        <v>0</v>
      </c>
      <c r="BX555" s="420"/>
      <c r="BY555" s="21">
        <f t="shared" ref="BY555:BY568" si="275">A555</f>
        <v>4104</v>
      </c>
    </row>
    <row r="556" spans="1:77" ht="15.75" customHeight="1" x14ac:dyDescent="0.2">
      <c r="A556" s="109" t="s">
        <v>497</v>
      </c>
      <c r="B556" s="1" t="s">
        <v>21</v>
      </c>
      <c r="C556" s="1" t="s">
        <v>278</v>
      </c>
      <c r="D556" s="1">
        <v>16</v>
      </c>
      <c r="E556" s="2"/>
      <c r="F556" s="589"/>
      <c r="G556" s="1">
        <v>1</v>
      </c>
      <c r="H556" s="648"/>
      <c r="I556" s="449"/>
      <c r="J556" s="452"/>
      <c r="K556" s="501" t="s">
        <v>497</v>
      </c>
      <c r="L556" s="300" t="s">
        <v>978</v>
      </c>
      <c r="M556" s="1"/>
      <c r="N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75">
        <v>17</v>
      </c>
      <c r="BA556" s="84"/>
      <c r="BB556" s="232">
        <f t="shared" si="271"/>
        <v>0</v>
      </c>
      <c r="BC556" s="232">
        <f t="shared" si="264"/>
        <v>0</v>
      </c>
      <c r="BD556" s="104"/>
      <c r="BE556" s="129">
        <v>99</v>
      </c>
      <c r="BF556" s="6">
        <f>BE556*AZ556</f>
        <v>1683</v>
      </c>
      <c r="BG556" s="129"/>
      <c r="BH556" s="6">
        <f t="shared" si="272"/>
        <v>0</v>
      </c>
      <c r="BI556" s="129"/>
      <c r="BJ556" s="6">
        <f t="shared" si="273"/>
        <v>0</v>
      </c>
      <c r="BK556" s="129"/>
      <c r="BM556" s="121"/>
      <c r="BN556" s="6">
        <f>BM556*AZ556</f>
        <v>0</v>
      </c>
      <c r="BO556" s="129"/>
      <c r="BP556" s="6">
        <f t="shared" si="274"/>
        <v>0</v>
      </c>
      <c r="BQ556" s="129"/>
      <c r="BR556" s="6">
        <f>BQ556*AZ556</f>
        <v>0</v>
      </c>
      <c r="BS556" s="8">
        <v>362</v>
      </c>
      <c r="BT556" s="8">
        <v>344</v>
      </c>
      <c r="BU556" s="415">
        <f>BT556/12</f>
        <v>28.666666666666668</v>
      </c>
      <c r="BV556" s="421">
        <f>IF(OR(BT556=0),0,((G556-I556)/BU556))</f>
        <v>3.4883720930232558E-2</v>
      </c>
      <c r="BW556" s="420">
        <f t="shared" si="268"/>
        <v>3.4883720930232558</v>
      </c>
      <c r="BX556" s="420"/>
      <c r="BY556" s="21" t="str">
        <f t="shared" si="275"/>
        <v>70575HJR</v>
      </c>
    </row>
    <row r="557" spans="1:77" ht="15.75" customHeight="1" thickBot="1" x14ac:dyDescent="0.25">
      <c r="A557" s="109" t="s">
        <v>498</v>
      </c>
      <c r="B557" s="1" t="s">
        <v>21</v>
      </c>
      <c r="C557" s="1" t="s">
        <v>279</v>
      </c>
      <c r="D557" s="1">
        <v>16</v>
      </c>
      <c r="E557" s="2" t="s">
        <v>23</v>
      </c>
      <c r="F557" s="589"/>
      <c r="G557" s="1">
        <v>0</v>
      </c>
      <c r="H557" s="648"/>
      <c r="I557" s="449"/>
      <c r="J557" s="452"/>
      <c r="K557" s="501" t="str">
        <f t="shared" ref="K557:K568" si="276">A557</f>
        <v>70575SJR</v>
      </c>
      <c r="L557" s="300" t="s">
        <v>858</v>
      </c>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75">
        <v>17</v>
      </c>
      <c r="BA557" s="333"/>
      <c r="BB557" s="232">
        <f t="shared" si="271"/>
        <v>0</v>
      </c>
      <c r="BC557" s="232">
        <f t="shared" si="264"/>
        <v>0</v>
      </c>
      <c r="BD557" s="104"/>
      <c r="BE557" s="129">
        <v>99</v>
      </c>
      <c r="BF557" s="6">
        <f>BE557*AZ557</f>
        <v>1683</v>
      </c>
      <c r="BG557" s="129">
        <v>99</v>
      </c>
      <c r="BH557" s="6">
        <f t="shared" si="272"/>
        <v>1683</v>
      </c>
      <c r="BI557" s="129"/>
      <c r="BJ557" s="6">
        <f t="shared" si="273"/>
        <v>0</v>
      </c>
      <c r="BK557" s="129"/>
      <c r="BM557" s="121"/>
      <c r="BN557" s="6">
        <f>BM557*AZ557</f>
        <v>0</v>
      </c>
      <c r="BO557" s="129"/>
      <c r="BP557" s="6">
        <f t="shared" si="274"/>
        <v>0</v>
      </c>
      <c r="BQ557" s="129"/>
      <c r="BR557" s="6">
        <f>BQ557*AZ557</f>
        <v>0</v>
      </c>
      <c r="BS557" s="8">
        <v>302</v>
      </c>
      <c r="BT557" s="8">
        <v>25</v>
      </c>
      <c r="BU557" s="415">
        <f>BT557/12</f>
        <v>2.0833333333333335</v>
      </c>
      <c r="BV557" s="421">
        <f>IF(OR(BT557=0),0,((G557-I557)/BU557))</f>
        <v>0</v>
      </c>
      <c r="BW557" s="420">
        <f t="shared" si="268"/>
        <v>95.039999999999992</v>
      </c>
      <c r="BX557" s="420"/>
      <c r="BY557" s="21" t="str">
        <f t="shared" si="275"/>
        <v>70575SJR</v>
      </c>
    </row>
    <row r="558" spans="1:77" ht="15.75" customHeight="1" x14ac:dyDescent="0.2">
      <c r="A558" s="109" t="s">
        <v>1467</v>
      </c>
      <c r="B558" s="1" t="s">
        <v>21</v>
      </c>
      <c r="C558" s="1" t="s">
        <v>1468</v>
      </c>
      <c r="D558" s="1">
        <v>16</v>
      </c>
      <c r="E558" s="2"/>
      <c r="F558" s="589"/>
      <c r="G558" s="1">
        <v>40</v>
      </c>
      <c r="H558" s="664"/>
      <c r="I558" s="449"/>
      <c r="J558" s="554"/>
      <c r="K558" s="501" t="str">
        <f t="shared" si="276"/>
        <v>70575SJR-BLKPBR</v>
      </c>
      <c r="L558" s="300" t="s">
        <v>980</v>
      </c>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75"/>
      <c r="BA558" s="84"/>
      <c r="BB558" s="232">
        <f t="shared" si="271"/>
        <v>0</v>
      </c>
      <c r="BC558" s="232">
        <f>BB558*$BC$5</f>
        <v>0</v>
      </c>
      <c r="BD558" s="104"/>
      <c r="BE558" s="129"/>
      <c r="BF558" s="6">
        <f>BE558*AZ558</f>
        <v>0</v>
      </c>
      <c r="BG558" s="129"/>
      <c r="BH558" s="6">
        <f t="shared" si="272"/>
        <v>0</v>
      </c>
      <c r="BI558" s="121"/>
      <c r="BJ558" s="6">
        <f t="shared" si="273"/>
        <v>0</v>
      </c>
      <c r="BK558" s="129"/>
      <c r="BM558" s="121"/>
      <c r="BN558" s="6">
        <f>BM558*AZ558</f>
        <v>0</v>
      </c>
      <c r="BO558" s="129"/>
      <c r="BP558" s="6">
        <f t="shared" si="274"/>
        <v>0</v>
      </c>
      <c r="BQ558" s="698"/>
      <c r="BR558" s="6">
        <f>BQ558*AZ558</f>
        <v>0</v>
      </c>
      <c r="BS558" s="8">
        <v>25</v>
      </c>
      <c r="BT558" s="8">
        <v>25</v>
      </c>
      <c r="BU558" s="415">
        <f>BT558/12</f>
        <v>2.0833333333333335</v>
      </c>
      <c r="BV558" s="421">
        <f>IF(OR(BT558=0),0,((G558-I558)/BU558))</f>
        <v>19.2</v>
      </c>
      <c r="BW558" s="420">
        <f t="shared" si="268"/>
        <v>19.2</v>
      </c>
      <c r="BX558" s="420"/>
      <c r="BY558" s="21" t="str">
        <f t="shared" si="275"/>
        <v>70575SJR-BLKPBR</v>
      </c>
    </row>
    <row r="559" spans="1:77" ht="17.25" customHeight="1" x14ac:dyDescent="0.2">
      <c r="A559" s="166">
        <v>4105</v>
      </c>
      <c r="B559" s="1" t="s">
        <v>21</v>
      </c>
      <c r="C559" s="1" t="s">
        <v>22</v>
      </c>
      <c r="D559" s="1">
        <v>16</v>
      </c>
      <c r="E559" s="2" t="s">
        <v>23</v>
      </c>
      <c r="F559" s="589" t="s">
        <v>1125</v>
      </c>
      <c r="G559" s="1"/>
      <c r="H559" s="664"/>
      <c r="I559" s="449"/>
      <c r="J559" s="452"/>
      <c r="K559" s="500">
        <f t="shared" si="276"/>
        <v>4105</v>
      </c>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75">
        <v>38</v>
      </c>
      <c r="BA559" s="333">
        <v>215</v>
      </c>
      <c r="BB559" s="232">
        <f t="shared" si="271"/>
        <v>0</v>
      </c>
      <c r="BC559" s="232">
        <f t="shared" si="264"/>
        <v>0</v>
      </c>
      <c r="BD559" s="104"/>
      <c r="BE559" s="129"/>
      <c r="BG559" s="129"/>
      <c r="BH559" s="6">
        <f t="shared" si="272"/>
        <v>0</v>
      </c>
      <c r="BI559" s="129"/>
      <c r="BJ559" s="6">
        <f t="shared" si="273"/>
        <v>0</v>
      </c>
      <c r="BK559" s="129"/>
      <c r="BM559" s="121"/>
      <c r="BO559" s="129"/>
      <c r="BP559" s="6">
        <f t="shared" si="274"/>
        <v>0</v>
      </c>
      <c r="BQ559" s="129"/>
      <c r="BV559" s="421"/>
      <c r="BW559" s="420">
        <f t="shared" si="268"/>
        <v>0</v>
      </c>
      <c r="BX559" s="420"/>
      <c r="BY559" s="21">
        <f t="shared" si="275"/>
        <v>4105</v>
      </c>
    </row>
    <row r="560" spans="1:77" ht="15.75" customHeight="1" x14ac:dyDescent="0.2">
      <c r="A560" s="109" t="s">
        <v>499</v>
      </c>
      <c r="B560" s="1" t="s">
        <v>21</v>
      </c>
      <c r="C560" s="1" t="s">
        <v>280</v>
      </c>
      <c r="D560" s="1">
        <v>16</v>
      </c>
      <c r="E560" s="2"/>
      <c r="F560" s="589"/>
      <c r="G560" s="1">
        <v>114</v>
      </c>
      <c r="H560" s="648"/>
      <c r="I560" s="449"/>
      <c r="J560" s="452"/>
      <c r="K560" s="501" t="str">
        <f t="shared" si="276"/>
        <v>70575HJL</v>
      </c>
      <c r="L560" s="300" t="s">
        <v>859</v>
      </c>
      <c r="M560" s="1"/>
      <c r="N560" s="1"/>
      <c r="O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75">
        <v>17</v>
      </c>
      <c r="BA560" s="84"/>
      <c r="BB560" s="232">
        <f t="shared" si="271"/>
        <v>0</v>
      </c>
      <c r="BC560" s="232">
        <f t="shared" si="264"/>
        <v>0</v>
      </c>
      <c r="BD560" s="104"/>
      <c r="BE560" s="129"/>
      <c r="BF560" s="6">
        <f>BE560*AZ560</f>
        <v>0</v>
      </c>
      <c r="BG560" s="129">
        <v>99</v>
      </c>
      <c r="BH560" s="6">
        <f t="shared" si="272"/>
        <v>1683</v>
      </c>
      <c r="BI560" s="129"/>
      <c r="BJ560" s="6">
        <f t="shared" si="273"/>
        <v>0</v>
      </c>
      <c r="BK560" s="129"/>
      <c r="BM560" s="121"/>
      <c r="BN560" s="6">
        <f>BM560*AZ560</f>
        <v>0</v>
      </c>
      <c r="BO560" s="129"/>
      <c r="BP560" s="6">
        <f t="shared" si="274"/>
        <v>0</v>
      </c>
      <c r="BQ560" s="129"/>
      <c r="BR560" s="6">
        <f>BQ560*AZ560</f>
        <v>0</v>
      </c>
      <c r="BS560" s="8">
        <v>395</v>
      </c>
      <c r="BT560" s="8">
        <v>376</v>
      </c>
      <c r="BU560" s="415">
        <f t="shared" ref="BU560:BU568" si="277">BT560/12</f>
        <v>31.333333333333332</v>
      </c>
      <c r="BV560" s="421">
        <f>IF(OR(BT560=0),0,((G560-I560)/BU560))</f>
        <v>3.6382978723404258</v>
      </c>
      <c r="BW560" s="420">
        <f t="shared" si="268"/>
        <v>6.7978723404255321</v>
      </c>
      <c r="BX560" s="420"/>
      <c r="BY560" s="21" t="str">
        <f t="shared" si="275"/>
        <v>70575HJL</v>
      </c>
    </row>
    <row r="561" spans="1:77" ht="15.75" customHeight="1" x14ac:dyDescent="0.2">
      <c r="A561" s="109" t="s">
        <v>500</v>
      </c>
      <c r="B561" s="1" t="s">
        <v>21</v>
      </c>
      <c r="C561" s="1" t="s">
        <v>281</v>
      </c>
      <c r="D561" s="1">
        <v>16</v>
      </c>
      <c r="E561" s="2" t="s">
        <v>23</v>
      </c>
      <c r="F561" s="589"/>
      <c r="G561" s="1">
        <v>44</v>
      </c>
      <c r="H561" s="648"/>
      <c r="I561" s="449"/>
      <c r="J561" s="452"/>
      <c r="K561" s="501" t="str">
        <f t="shared" si="276"/>
        <v>70575SJL</v>
      </c>
      <c r="L561" s="300" t="s">
        <v>860</v>
      </c>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75">
        <v>17</v>
      </c>
      <c r="BA561" s="333"/>
      <c r="BB561" s="232">
        <f t="shared" si="271"/>
        <v>0</v>
      </c>
      <c r="BC561" s="232">
        <f t="shared" si="264"/>
        <v>0</v>
      </c>
      <c r="BD561" s="104"/>
      <c r="BE561" s="129">
        <v>99</v>
      </c>
      <c r="BF561" s="6">
        <f>BE561*AZ561</f>
        <v>1683</v>
      </c>
      <c r="BG561" s="129"/>
      <c r="BH561" s="6">
        <f t="shared" si="272"/>
        <v>0</v>
      </c>
      <c r="BI561" s="129"/>
      <c r="BJ561" s="6">
        <f t="shared" si="273"/>
        <v>0</v>
      </c>
      <c r="BK561" s="129"/>
      <c r="BM561" s="121"/>
      <c r="BN561" s="6">
        <f>BM561*AZ561</f>
        <v>0</v>
      </c>
      <c r="BO561" s="129"/>
      <c r="BP561" s="6">
        <f t="shared" si="274"/>
        <v>0</v>
      </c>
      <c r="BQ561" s="129"/>
      <c r="BR561" s="6">
        <f>BQ561*AZ561</f>
        <v>0</v>
      </c>
      <c r="BS561" s="8">
        <v>352</v>
      </c>
      <c r="BT561" s="8">
        <v>549</v>
      </c>
      <c r="BU561" s="415">
        <f t="shared" si="277"/>
        <v>45.75</v>
      </c>
      <c r="BV561" s="421">
        <f>IF(OR(BT561=0),0,((G561-I561)/BU561))</f>
        <v>0.96174863387978138</v>
      </c>
      <c r="BW561" s="420">
        <f t="shared" si="268"/>
        <v>3.1256830601092895</v>
      </c>
      <c r="BX561" s="420"/>
      <c r="BY561" s="21" t="str">
        <f t="shared" si="275"/>
        <v>70575SJL</v>
      </c>
    </row>
    <row r="562" spans="1:77" ht="15.75" customHeight="1" x14ac:dyDescent="0.2">
      <c r="A562" s="109" t="s">
        <v>1469</v>
      </c>
      <c r="B562" s="1" t="s">
        <v>21</v>
      </c>
      <c r="C562" s="1" t="s">
        <v>1470</v>
      </c>
      <c r="D562" s="1">
        <v>16</v>
      </c>
      <c r="E562" s="2"/>
      <c r="F562" s="589"/>
      <c r="G562" s="1">
        <v>224</v>
      </c>
      <c r="H562" s="664"/>
      <c r="I562" s="449"/>
      <c r="J562" s="452"/>
      <c r="K562" s="501" t="str">
        <f>A562</f>
        <v>70575SJL-BLKPBR</v>
      </c>
      <c r="L562" s="300" t="s">
        <v>981</v>
      </c>
      <c r="M562" s="1" t="s">
        <v>1551</v>
      </c>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75"/>
      <c r="BA562" s="84"/>
      <c r="BB562" s="232">
        <f t="shared" si="271"/>
        <v>0</v>
      </c>
      <c r="BC562" s="232">
        <f t="shared" si="264"/>
        <v>0</v>
      </c>
      <c r="BD562" s="104"/>
      <c r="BE562" s="129"/>
      <c r="BF562" s="6">
        <f>BE562*AZ562</f>
        <v>0</v>
      </c>
      <c r="BG562" s="129"/>
      <c r="BH562" s="6">
        <f t="shared" si="272"/>
        <v>0</v>
      </c>
      <c r="BI562" s="121"/>
      <c r="BJ562" s="6">
        <f t="shared" si="273"/>
        <v>0</v>
      </c>
      <c r="BK562" s="129"/>
      <c r="BM562" s="121"/>
      <c r="BN562" s="6">
        <f>BM562*AZ562</f>
        <v>0</v>
      </c>
      <c r="BO562" s="129"/>
      <c r="BP562" s="6">
        <f t="shared" si="274"/>
        <v>0</v>
      </c>
      <c r="BQ562" s="698"/>
      <c r="BR562" s="6">
        <f>BQ562*AZ562</f>
        <v>0</v>
      </c>
      <c r="BS562" s="8">
        <v>542</v>
      </c>
      <c r="BT562" s="8">
        <v>549</v>
      </c>
      <c r="BU562" s="415">
        <f t="shared" si="277"/>
        <v>45.75</v>
      </c>
      <c r="BV562" s="421">
        <f>IF(OR(BT562=0),0,((G562-I562)/BU562))</f>
        <v>4.8961748633879782</v>
      </c>
      <c r="BW562" s="420">
        <f t="shared" si="268"/>
        <v>4.8961748633879782</v>
      </c>
      <c r="BX562" s="420"/>
      <c r="BY562" s="21" t="str">
        <f t="shared" si="275"/>
        <v>70575SJL-BLKPBR</v>
      </c>
    </row>
    <row r="563" spans="1:77" ht="15.75" customHeight="1" thickBot="1" x14ac:dyDescent="0.25">
      <c r="A563" s="166">
        <v>4112</v>
      </c>
      <c r="B563" s="1" t="s">
        <v>21</v>
      </c>
      <c r="C563" s="1" t="s">
        <v>22</v>
      </c>
      <c r="D563" s="1">
        <v>16</v>
      </c>
      <c r="E563" s="2" t="s">
        <v>23</v>
      </c>
      <c r="F563" s="589" t="s">
        <v>1125</v>
      </c>
      <c r="G563" s="1"/>
      <c r="H563" s="664"/>
      <c r="I563" s="449"/>
      <c r="J563" s="452"/>
      <c r="K563" s="500">
        <f t="shared" si="276"/>
        <v>4112</v>
      </c>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75">
        <v>40</v>
      </c>
      <c r="BA563" s="333">
        <v>248</v>
      </c>
      <c r="BB563" s="232">
        <f t="shared" si="271"/>
        <v>0</v>
      </c>
      <c r="BC563" s="232">
        <f t="shared" si="264"/>
        <v>0</v>
      </c>
      <c r="BD563" s="115"/>
      <c r="BE563" s="129"/>
      <c r="BG563" s="129"/>
      <c r="BH563" s="6">
        <f t="shared" si="272"/>
        <v>0</v>
      </c>
      <c r="BI563" s="121"/>
      <c r="BJ563" s="6">
        <f t="shared" si="273"/>
        <v>0</v>
      </c>
      <c r="BK563" s="129"/>
      <c r="BM563" s="121"/>
      <c r="BO563" s="129"/>
      <c r="BP563" s="6">
        <f t="shared" si="274"/>
        <v>0</v>
      </c>
      <c r="BQ563" s="129"/>
      <c r="BU563" s="415">
        <f t="shared" si="277"/>
        <v>0</v>
      </c>
      <c r="BV563" s="421"/>
      <c r="BW563" s="420">
        <f t="shared" si="268"/>
        <v>0</v>
      </c>
      <c r="BX563" s="420"/>
      <c r="BY563" s="21">
        <f t="shared" si="275"/>
        <v>4112</v>
      </c>
    </row>
    <row r="564" spans="1:77" ht="15.75" customHeight="1" x14ac:dyDescent="0.2">
      <c r="A564" s="109" t="s">
        <v>338</v>
      </c>
      <c r="B564" s="1" t="s">
        <v>21</v>
      </c>
      <c r="C564" s="1" t="s">
        <v>278</v>
      </c>
      <c r="D564" s="1">
        <v>16</v>
      </c>
      <c r="E564" s="2"/>
      <c r="F564" s="589"/>
      <c r="G564" s="1">
        <v>86</v>
      </c>
      <c r="H564" s="664"/>
      <c r="I564" s="449"/>
      <c r="J564" s="554" t="s">
        <v>1559</v>
      </c>
      <c r="K564" s="501" t="str">
        <f t="shared" si="276"/>
        <v>G70575HJR</v>
      </c>
      <c r="L564" s="300" t="s">
        <v>861</v>
      </c>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75">
        <v>17</v>
      </c>
      <c r="BA564" s="84"/>
      <c r="BB564" s="232">
        <f t="shared" si="271"/>
        <v>0</v>
      </c>
      <c r="BC564" s="232">
        <f t="shared" si="264"/>
        <v>0</v>
      </c>
      <c r="BD564" s="115"/>
      <c r="BE564" s="129"/>
      <c r="BF564" s="6">
        <f>BE564*AZ564</f>
        <v>0</v>
      </c>
      <c r="BG564" s="129"/>
      <c r="BH564" s="6">
        <f t="shared" si="272"/>
        <v>0</v>
      </c>
      <c r="BI564" s="359"/>
      <c r="BJ564" s="6">
        <f t="shared" si="273"/>
        <v>0</v>
      </c>
      <c r="BK564" s="129"/>
      <c r="BM564" s="121"/>
      <c r="BN564" s="6">
        <f>BM564*AZ564</f>
        <v>0</v>
      </c>
      <c r="BO564" s="129"/>
      <c r="BP564" s="6">
        <f t="shared" si="274"/>
        <v>0</v>
      </c>
      <c r="BQ564" s="129"/>
      <c r="BR564" s="6">
        <f>BQ564*AZ564</f>
        <v>0</v>
      </c>
      <c r="BS564" s="8">
        <v>256</v>
      </c>
      <c r="BT564" s="8">
        <v>249</v>
      </c>
      <c r="BU564" s="415">
        <f t="shared" si="277"/>
        <v>20.75</v>
      </c>
      <c r="BV564" s="421" t="e">
        <f>IF(OR(BT564=0),0,((G564-J564)/BU564))</f>
        <v>#VALUE!</v>
      </c>
      <c r="BW564" s="420">
        <f t="shared" si="268"/>
        <v>4.1445783132530121</v>
      </c>
      <c r="BX564" s="420"/>
      <c r="BY564" s="21" t="str">
        <f t="shared" si="275"/>
        <v>G70575HJR</v>
      </c>
    </row>
    <row r="565" spans="1:77" ht="15.75" customHeight="1" x14ac:dyDescent="0.2">
      <c r="A565" s="109" t="s">
        <v>339</v>
      </c>
      <c r="B565" s="1" t="s">
        <v>21</v>
      </c>
      <c r="C565" s="1" t="s">
        <v>279</v>
      </c>
      <c r="D565" s="1">
        <v>16</v>
      </c>
      <c r="E565" s="2" t="s">
        <v>23</v>
      </c>
      <c r="F565" s="589"/>
      <c r="G565" s="1">
        <v>23</v>
      </c>
      <c r="H565" s="664"/>
      <c r="I565" s="449"/>
      <c r="J565" s="452"/>
      <c r="K565" s="501" t="str">
        <f t="shared" si="276"/>
        <v>G70575SJR</v>
      </c>
      <c r="L565" s="300" t="s">
        <v>862</v>
      </c>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75">
        <v>17</v>
      </c>
      <c r="BA565" s="84"/>
      <c r="BB565" s="232">
        <f t="shared" si="271"/>
        <v>0</v>
      </c>
      <c r="BC565" s="232">
        <f t="shared" si="264"/>
        <v>0</v>
      </c>
      <c r="BD565" s="115"/>
      <c r="BE565" s="129"/>
      <c r="BF565" s="6">
        <f>BE565*AZ565</f>
        <v>0</v>
      </c>
      <c r="BG565" s="129"/>
      <c r="BH565" s="6">
        <f t="shared" si="272"/>
        <v>0</v>
      </c>
      <c r="BI565" s="359"/>
      <c r="BJ565" s="6">
        <f t="shared" si="273"/>
        <v>0</v>
      </c>
      <c r="BK565" s="129"/>
      <c r="BM565" s="121"/>
      <c r="BN565" s="6">
        <f>BM565*AZ565</f>
        <v>0</v>
      </c>
      <c r="BO565" s="129"/>
      <c r="BP565" s="6">
        <f t="shared" si="274"/>
        <v>0</v>
      </c>
      <c r="BQ565" s="129"/>
      <c r="BR565" s="6">
        <f>BQ565*AZ565</f>
        <v>0</v>
      </c>
      <c r="BS565" s="8">
        <v>127</v>
      </c>
      <c r="BT565" s="8">
        <v>124</v>
      </c>
      <c r="BU565" s="415">
        <f t="shared" si="277"/>
        <v>10.333333333333334</v>
      </c>
      <c r="BV565" s="421">
        <f>IF(OR(BT565=0),0,((G565-J565)/BU565))</f>
        <v>2.225806451612903</v>
      </c>
      <c r="BW565" s="420">
        <f t="shared" si="268"/>
        <v>2.225806451612903</v>
      </c>
      <c r="BX565" s="420"/>
      <c r="BY565" s="21" t="str">
        <f t="shared" si="275"/>
        <v>G70575SJR</v>
      </c>
    </row>
    <row r="566" spans="1:77" ht="15.75" customHeight="1" thickBot="1" x14ac:dyDescent="0.25">
      <c r="A566" s="166">
        <v>4113</v>
      </c>
      <c r="B566" s="1" t="s">
        <v>21</v>
      </c>
      <c r="C566" s="1" t="s">
        <v>22</v>
      </c>
      <c r="D566" s="1">
        <v>16</v>
      </c>
      <c r="E566" s="2" t="s">
        <v>23</v>
      </c>
      <c r="F566" s="589" t="s">
        <v>1125</v>
      </c>
      <c r="G566" s="1"/>
      <c r="H566" s="664"/>
      <c r="I566" s="449"/>
      <c r="J566" s="452"/>
      <c r="K566" s="500">
        <f t="shared" si="276"/>
        <v>4113</v>
      </c>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75">
        <v>40</v>
      </c>
      <c r="BA566" s="333">
        <v>248</v>
      </c>
      <c r="BB566" s="232">
        <f t="shared" si="271"/>
        <v>0</v>
      </c>
      <c r="BC566" s="232">
        <f t="shared" si="264"/>
        <v>0</v>
      </c>
      <c r="BD566" s="115"/>
      <c r="BE566" s="129"/>
      <c r="BG566" s="129"/>
      <c r="BH566" s="6">
        <f t="shared" si="272"/>
        <v>0</v>
      </c>
      <c r="BI566" s="359"/>
      <c r="BJ566" s="6">
        <f t="shared" si="273"/>
        <v>0</v>
      </c>
      <c r="BK566" s="129"/>
      <c r="BM566" s="121"/>
      <c r="BO566" s="129"/>
      <c r="BP566" s="6">
        <f t="shared" si="274"/>
        <v>0</v>
      </c>
      <c r="BQ566" s="129"/>
      <c r="BU566" s="415">
        <f t="shared" si="277"/>
        <v>0</v>
      </c>
      <c r="BV566" s="421"/>
      <c r="BW566" s="420">
        <f t="shared" si="268"/>
        <v>0</v>
      </c>
      <c r="BX566" s="420"/>
      <c r="BY566" s="21">
        <f t="shared" si="275"/>
        <v>4113</v>
      </c>
    </row>
    <row r="567" spans="1:77" ht="15.75" customHeight="1" x14ac:dyDescent="0.2">
      <c r="A567" s="109" t="s">
        <v>340</v>
      </c>
      <c r="B567" s="1" t="s">
        <v>21</v>
      </c>
      <c r="C567" s="1" t="s">
        <v>280</v>
      </c>
      <c r="D567" s="1">
        <v>16</v>
      </c>
      <c r="E567" s="2"/>
      <c r="F567" s="589"/>
      <c r="G567" s="1">
        <v>59</v>
      </c>
      <c r="H567" s="648"/>
      <c r="I567" s="449"/>
      <c r="J567" s="554" t="s">
        <v>1559</v>
      </c>
      <c r="K567" s="501" t="str">
        <f>A567</f>
        <v>G70575HJL</v>
      </c>
      <c r="L567" s="300" t="s">
        <v>863</v>
      </c>
      <c r="M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75">
        <v>17</v>
      </c>
      <c r="BA567" s="84"/>
      <c r="BB567" s="232">
        <f t="shared" si="271"/>
        <v>0</v>
      </c>
      <c r="BC567" s="232">
        <f t="shared" si="264"/>
        <v>0</v>
      </c>
      <c r="BD567" s="115"/>
      <c r="BE567" s="129"/>
      <c r="BF567" s="6">
        <f>BE567*AZ567</f>
        <v>0</v>
      </c>
      <c r="BG567" s="129"/>
      <c r="BH567" s="6">
        <f t="shared" si="272"/>
        <v>0</v>
      </c>
      <c r="BI567" s="359"/>
      <c r="BJ567" s="6">
        <f t="shared" si="273"/>
        <v>0</v>
      </c>
      <c r="BK567" s="129"/>
      <c r="BM567" s="121"/>
      <c r="BN567" s="6">
        <f>BM567*AZ567</f>
        <v>0</v>
      </c>
      <c r="BO567" s="129"/>
      <c r="BP567" s="6">
        <f t="shared" si="274"/>
        <v>0</v>
      </c>
      <c r="BQ567" s="129"/>
      <c r="BR567" s="6">
        <f>BQ567*AZ567</f>
        <v>0</v>
      </c>
      <c r="BS567" s="8">
        <v>250</v>
      </c>
      <c r="BT567" s="8">
        <v>223</v>
      </c>
      <c r="BU567" s="415">
        <f t="shared" si="277"/>
        <v>18.583333333333332</v>
      </c>
      <c r="BV567" s="421">
        <f>IF(OR(BT567=0),0,((G567-I567)/BU567))</f>
        <v>3.1748878923766819</v>
      </c>
      <c r="BW567" s="420">
        <f t="shared" si="268"/>
        <v>3.1748878923766819</v>
      </c>
      <c r="BX567" s="420"/>
      <c r="BY567" s="21" t="str">
        <f t="shared" si="275"/>
        <v>G70575HJL</v>
      </c>
    </row>
    <row r="568" spans="1:77" ht="15.75" customHeight="1" x14ac:dyDescent="0.2">
      <c r="A568" s="109" t="s">
        <v>341</v>
      </c>
      <c r="B568" s="1" t="s">
        <v>21</v>
      </c>
      <c r="C568" s="1" t="s">
        <v>281</v>
      </c>
      <c r="D568" s="1">
        <v>16</v>
      </c>
      <c r="E568" s="2" t="s">
        <v>23</v>
      </c>
      <c r="F568" s="589"/>
      <c r="G568" s="1">
        <v>190</v>
      </c>
      <c r="H568" s="664"/>
      <c r="I568" s="449"/>
      <c r="J568" s="452"/>
      <c r="K568" s="501" t="str">
        <f t="shared" si="276"/>
        <v>G70575SJL</v>
      </c>
      <c r="L568" s="300" t="s">
        <v>864</v>
      </c>
      <c r="M568" s="1" t="s">
        <v>1168</v>
      </c>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75">
        <v>17</v>
      </c>
      <c r="BA568" s="84"/>
      <c r="BB568" s="232">
        <f t="shared" si="271"/>
        <v>0</v>
      </c>
      <c r="BC568" s="232">
        <f t="shared" si="264"/>
        <v>0</v>
      </c>
      <c r="BD568" s="115"/>
      <c r="BE568" s="129"/>
      <c r="BF568" s="6">
        <f>BE568*AZ568</f>
        <v>0</v>
      </c>
      <c r="BG568" s="129"/>
      <c r="BH568" s="6">
        <f t="shared" si="272"/>
        <v>0</v>
      </c>
      <c r="BI568" s="359"/>
      <c r="BJ568" s="6">
        <f t="shared" si="273"/>
        <v>0</v>
      </c>
      <c r="BK568" s="129"/>
      <c r="BM568" s="121"/>
      <c r="BN568" s="6">
        <f>BM568*AZ568</f>
        <v>0</v>
      </c>
      <c r="BO568" s="129"/>
      <c r="BP568" s="6">
        <f t="shared" si="274"/>
        <v>0</v>
      </c>
      <c r="BQ568" s="129"/>
      <c r="BR568" s="6">
        <f>BQ568*AZ568</f>
        <v>0</v>
      </c>
      <c r="BS568" s="8">
        <v>101</v>
      </c>
      <c r="BT568" s="8">
        <v>84</v>
      </c>
      <c r="BU568" s="415">
        <f t="shared" si="277"/>
        <v>7</v>
      </c>
      <c r="BV568" s="421">
        <f>IF(OR(BT568=0),0,((G568-I568)/BU568))</f>
        <v>27.142857142857142</v>
      </c>
      <c r="BW568" s="420">
        <f t="shared" si="268"/>
        <v>27.142857142857142</v>
      </c>
      <c r="BX568" s="420"/>
      <c r="BY568" s="21" t="str">
        <f t="shared" si="275"/>
        <v>G70575SJL</v>
      </c>
    </row>
    <row r="569" spans="1:77" ht="26.25" customHeight="1" x14ac:dyDescent="0.2">
      <c r="A569" s="65"/>
      <c r="B569" s="52"/>
      <c r="C569" s="52"/>
      <c r="D569" s="52"/>
      <c r="E569" s="60"/>
      <c r="F569" s="406"/>
      <c r="G569" s="52"/>
      <c r="H569" s="669"/>
      <c r="I569" s="409"/>
      <c r="J569" s="409"/>
      <c r="K569" s="52"/>
      <c r="L569" s="52"/>
      <c r="M569" s="52"/>
      <c r="N569" s="52"/>
      <c r="O569" s="52"/>
      <c r="P569" s="52"/>
      <c r="Q569" s="52"/>
      <c r="R569" s="52"/>
      <c r="S569" s="9"/>
      <c r="T569" s="9"/>
      <c r="U569" s="9"/>
      <c r="V569" s="9"/>
      <c r="W569" s="9"/>
      <c r="X569" s="9"/>
      <c r="Y569" s="9"/>
      <c r="Z569" s="9"/>
      <c r="AB569" s="9"/>
      <c r="AC569" s="9"/>
      <c r="AD569" s="9"/>
      <c r="AK569" s="9"/>
      <c r="AL569" s="9"/>
      <c r="AM569" s="9"/>
      <c r="AN569" s="9"/>
      <c r="AO569" s="9"/>
      <c r="AQ569" s="9"/>
      <c r="AR569" s="9"/>
      <c r="AS569" s="9"/>
      <c r="AZ569" s="9"/>
      <c r="BA569" s="91"/>
      <c r="BB569" s="232">
        <f t="shared" si="271"/>
        <v>0</v>
      </c>
      <c r="BC569" s="232">
        <f t="shared" si="264"/>
        <v>0</v>
      </c>
      <c r="BD569" s="104"/>
      <c r="BE569" s="222"/>
      <c r="BG569" s="222"/>
      <c r="BI569" s="126"/>
      <c r="BK569" s="222"/>
      <c r="BM569" s="126"/>
      <c r="BO569" s="222"/>
      <c r="BQ569" s="222"/>
      <c r="BV569" s="421"/>
      <c r="BW569" s="420">
        <f t="shared" si="268"/>
        <v>0</v>
      </c>
      <c r="BX569" s="420"/>
      <c r="BY569" s="65"/>
    </row>
    <row r="570" spans="1:77" ht="15.75" customHeight="1" x14ac:dyDescent="0.2">
      <c r="A570" s="166">
        <v>4132</v>
      </c>
      <c r="B570" s="1" t="s">
        <v>21</v>
      </c>
      <c r="C570" s="1" t="s">
        <v>946</v>
      </c>
      <c r="D570" s="1">
        <v>16</v>
      </c>
      <c r="E570" s="2" t="s">
        <v>23</v>
      </c>
      <c r="F570" s="589" t="s">
        <v>955</v>
      </c>
      <c r="G570" s="1"/>
      <c r="H570" s="664"/>
      <c r="I570" s="449"/>
      <c r="J570" s="452"/>
      <c r="K570" s="500">
        <f t="shared" ref="K570:K575" si="278">A570</f>
        <v>4132</v>
      </c>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75">
        <v>40</v>
      </c>
      <c r="BA570" s="333">
        <v>258</v>
      </c>
      <c r="BB570" s="232">
        <f t="shared" si="271"/>
        <v>0</v>
      </c>
      <c r="BC570" s="232">
        <f t="shared" ref="BC570:BC575" si="279">BB570*$BC$5</f>
        <v>0</v>
      </c>
      <c r="BD570" s="115"/>
      <c r="BE570" s="129"/>
      <c r="BG570" s="129"/>
      <c r="BH570" s="6">
        <f t="shared" ref="BH570:BH575" si="280">BG570*AZ570</f>
        <v>0</v>
      </c>
      <c r="BI570" s="121"/>
      <c r="BJ570" s="6">
        <f t="shared" ref="BJ570:BJ575" si="281">BI570*AZ570</f>
        <v>0</v>
      </c>
      <c r="BK570" s="129"/>
      <c r="BM570" s="121"/>
      <c r="BO570" s="129"/>
      <c r="BP570" s="6">
        <f t="shared" ref="BP570:BP575" si="282">BO570*AZ570</f>
        <v>0</v>
      </c>
      <c r="BQ570" s="129"/>
      <c r="BV570" s="421"/>
      <c r="BW570" s="420">
        <f t="shared" si="268"/>
        <v>0</v>
      </c>
      <c r="BX570" s="420"/>
      <c r="BY570" s="21">
        <f t="shared" ref="BY570:BY575" si="283">A570</f>
        <v>4132</v>
      </c>
    </row>
    <row r="571" spans="1:77" ht="15.75" customHeight="1" x14ac:dyDescent="0.2">
      <c r="A571" s="109" t="s">
        <v>947</v>
      </c>
      <c r="B571" s="1" t="s">
        <v>21</v>
      </c>
      <c r="C571" s="1" t="s">
        <v>948</v>
      </c>
      <c r="D571" s="1">
        <v>16</v>
      </c>
      <c r="E571" s="2"/>
      <c r="F571" s="589"/>
      <c r="G571" s="1">
        <v>8</v>
      </c>
      <c r="H571" s="664"/>
      <c r="I571" s="449"/>
      <c r="J571" s="452"/>
      <c r="K571" s="501" t="str">
        <f t="shared" si="278"/>
        <v>G72575HJR</v>
      </c>
      <c r="L571" s="300" t="s">
        <v>909</v>
      </c>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75">
        <v>20</v>
      </c>
      <c r="BA571" s="84"/>
      <c r="BB571" s="232">
        <f t="shared" si="271"/>
        <v>0</v>
      </c>
      <c r="BC571" s="232">
        <f t="shared" si="279"/>
        <v>0</v>
      </c>
      <c r="BD571" s="115"/>
      <c r="BE571" s="129"/>
      <c r="BF571" s="6">
        <f>BE571*AZ571</f>
        <v>0</v>
      </c>
      <c r="BG571" s="129"/>
      <c r="BH571" s="6">
        <f t="shared" si="280"/>
        <v>0</v>
      </c>
      <c r="BI571" s="121"/>
      <c r="BJ571" s="6">
        <f t="shared" si="281"/>
        <v>0</v>
      </c>
      <c r="BK571" s="129"/>
      <c r="BM571" s="121"/>
      <c r="BN571" s="6">
        <f>BM571*AZ571</f>
        <v>0</v>
      </c>
      <c r="BO571" s="129"/>
      <c r="BP571" s="6">
        <f t="shared" si="282"/>
        <v>0</v>
      </c>
      <c r="BQ571" s="129"/>
      <c r="BR571" s="6">
        <f>BQ571*AZ571</f>
        <v>0</v>
      </c>
      <c r="BS571" s="8">
        <v>11</v>
      </c>
      <c r="BT571" s="8">
        <v>11</v>
      </c>
      <c r="BU571" s="415">
        <f>BT571/12</f>
        <v>0.91666666666666663</v>
      </c>
      <c r="BV571" s="421">
        <f>IF(OR(BT571=0),0,((G571-I571)/BU571))</f>
        <v>8.7272727272727284</v>
      </c>
      <c r="BW571" s="420">
        <f t="shared" si="268"/>
        <v>8.7272727272727284</v>
      </c>
      <c r="BX571" s="420"/>
      <c r="BY571" s="21" t="str">
        <f t="shared" si="283"/>
        <v>G72575HJR</v>
      </c>
    </row>
    <row r="572" spans="1:77" ht="15.75" customHeight="1" x14ac:dyDescent="0.2">
      <c r="A572" s="109" t="s">
        <v>949</v>
      </c>
      <c r="B572" s="1" t="s">
        <v>21</v>
      </c>
      <c r="C572" s="1" t="s">
        <v>1471</v>
      </c>
      <c r="D572" s="1">
        <v>16</v>
      </c>
      <c r="E572" s="2" t="s">
        <v>23</v>
      </c>
      <c r="F572" s="589"/>
      <c r="G572" s="1">
        <v>24</v>
      </c>
      <c r="H572" s="664"/>
      <c r="I572" s="449"/>
      <c r="J572" s="452"/>
      <c r="K572" s="501" t="str">
        <f t="shared" si="278"/>
        <v>G72575SJR</v>
      </c>
      <c r="L572" s="300" t="s">
        <v>909</v>
      </c>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75">
        <v>20</v>
      </c>
      <c r="BA572" s="84"/>
      <c r="BB572" s="232">
        <f t="shared" si="271"/>
        <v>0</v>
      </c>
      <c r="BC572" s="232">
        <f t="shared" si="279"/>
        <v>0</v>
      </c>
      <c r="BD572" s="115"/>
      <c r="BE572" s="129"/>
      <c r="BF572" s="6">
        <f>BE572*AZ572</f>
        <v>0</v>
      </c>
      <c r="BG572" s="129"/>
      <c r="BH572" s="6">
        <f t="shared" si="280"/>
        <v>0</v>
      </c>
      <c r="BI572" s="121"/>
      <c r="BJ572" s="6">
        <f t="shared" si="281"/>
        <v>0</v>
      </c>
      <c r="BK572" s="129"/>
      <c r="BM572" s="121"/>
      <c r="BN572" s="6">
        <f>BM572*AZ572</f>
        <v>0</v>
      </c>
      <c r="BO572" s="129"/>
      <c r="BP572" s="6">
        <f t="shared" si="282"/>
        <v>0</v>
      </c>
      <c r="BQ572" s="129"/>
      <c r="BR572" s="6">
        <f>BQ572*AZ572</f>
        <v>0</v>
      </c>
      <c r="BS572" s="8">
        <v>10</v>
      </c>
      <c r="BT572" s="8">
        <v>10</v>
      </c>
      <c r="BU572" s="415">
        <f>BT572/12</f>
        <v>0.83333333333333337</v>
      </c>
      <c r="BV572" s="421">
        <f>IF(OR(BT572=0),0,((G572-I572)/BU572))</f>
        <v>28.799999999999997</v>
      </c>
      <c r="BW572" s="420">
        <f t="shared" si="268"/>
        <v>28.799999999999997</v>
      </c>
      <c r="BX572" s="420"/>
      <c r="BY572" s="21" t="str">
        <f t="shared" si="283"/>
        <v>G72575SJR</v>
      </c>
    </row>
    <row r="573" spans="1:77" ht="15.75" customHeight="1" x14ac:dyDescent="0.2">
      <c r="A573" s="166">
        <v>4133</v>
      </c>
      <c r="B573" s="1" t="s">
        <v>21</v>
      </c>
      <c r="C573" s="1" t="s">
        <v>946</v>
      </c>
      <c r="D573" s="1">
        <v>16</v>
      </c>
      <c r="E573" s="2" t="s">
        <v>23</v>
      </c>
      <c r="F573" s="589" t="s">
        <v>955</v>
      </c>
      <c r="G573" s="1"/>
      <c r="H573" s="664"/>
      <c r="I573" s="449"/>
      <c r="J573" s="452"/>
      <c r="K573" s="500">
        <f t="shared" si="278"/>
        <v>4133</v>
      </c>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75">
        <v>40</v>
      </c>
      <c r="BA573" s="333">
        <v>258</v>
      </c>
      <c r="BB573" s="232">
        <f t="shared" si="271"/>
        <v>0</v>
      </c>
      <c r="BC573" s="232">
        <f t="shared" si="279"/>
        <v>0</v>
      </c>
      <c r="BD573" s="115"/>
      <c r="BE573" s="129"/>
      <c r="BG573" s="129"/>
      <c r="BH573" s="6">
        <f t="shared" si="280"/>
        <v>0</v>
      </c>
      <c r="BI573" s="121"/>
      <c r="BJ573" s="6">
        <f t="shared" si="281"/>
        <v>0</v>
      </c>
      <c r="BK573" s="129"/>
      <c r="BM573" s="121"/>
      <c r="BO573" s="129"/>
      <c r="BP573" s="6">
        <f t="shared" si="282"/>
        <v>0</v>
      </c>
      <c r="BQ573" s="129"/>
      <c r="BT573" s="8">
        <v>2</v>
      </c>
      <c r="BV573" s="421"/>
      <c r="BW573" s="420" t="e">
        <f t="shared" si="268"/>
        <v>#DIV/0!</v>
      </c>
      <c r="BX573" s="420"/>
      <c r="BY573" s="21">
        <f t="shared" si="283"/>
        <v>4133</v>
      </c>
    </row>
    <row r="574" spans="1:77" ht="15.75" customHeight="1" x14ac:dyDescent="0.2">
      <c r="A574" s="109" t="s">
        <v>950</v>
      </c>
      <c r="B574" s="1" t="s">
        <v>21</v>
      </c>
      <c r="C574" s="1" t="s">
        <v>951</v>
      </c>
      <c r="D574" s="1">
        <v>16</v>
      </c>
      <c r="E574" s="2"/>
      <c r="F574" s="589"/>
      <c r="G574" s="1">
        <v>39</v>
      </c>
      <c r="H574" s="664"/>
      <c r="I574" s="449"/>
      <c r="J574" s="452"/>
      <c r="K574" s="501" t="str">
        <f t="shared" si="278"/>
        <v>G72575HJL</v>
      </c>
      <c r="L574" s="300" t="s">
        <v>910</v>
      </c>
      <c r="M574" s="1" t="s">
        <v>1300</v>
      </c>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75">
        <v>20</v>
      </c>
      <c r="BA574" s="84"/>
      <c r="BB574" s="232">
        <f t="shared" si="271"/>
        <v>0</v>
      </c>
      <c r="BC574" s="232">
        <f t="shared" si="279"/>
        <v>0</v>
      </c>
      <c r="BD574" s="115"/>
      <c r="BE574" s="129"/>
      <c r="BF574" s="6">
        <f>BE574*AZ574</f>
        <v>0</v>
      </c>
      <c r="BG574" s="129"/>
      <c r="BH574" s="6">
        <f t="shared" si="280"/>
        <v>0</v>
      </c>
      <c r="BI574" s="121"/>
      <c r="BJ574" s="6">
        <f t="shared" si="281"/>
        <v>0</v>
      </c>
      <c r="BK574" s="129"/>
      <c r="BM574" s="121"/>
      <c r="BN574" s="6">
        <f>BM574*AZ574</f>
        <v>0</v>
      </c>
      <c r="BO574" s="129"/>
      <c r="BP574" s="6">
        <f t="shared" si="282"/>
        <v>0</v>
      </c>
      <c r="BQ574" s="129"/>
      <c r="BR574" s="6">
        <f>BQ574*AZ574</f>
        <v>0</v>
      </c>
      <c r="BS574" s="8">
        <v>15</v>
      </c>
      <c r="BT574" s="8">
        <v>15</v>
      </c>
      <c r="BU574" s="415">
        <f>BT574/12</f>
        <v>1.25</v>
      </c>
      <c r="BV574" s="421">
        <f>IF(OR(BT574=0),0,((G574-I574)/BU574))</f>
        <v>31.2</v>
      </c>
      <c r="BW574" s="420">
        <f t="shared" si="268"/>
        <v>31.2</v>
      </c>
      <c r="BX574" s="420"/>
      <c r="BY574" s="21" t="str">
        <f t="shared" si="283"/>
        <v>G72575HJL</v>
      </c>
    </row>
    <row r="575" spans="1:77" ht="15.75" customHeight="1" x14ac:dyDescent="0.2">
      <c r="A575" s="109" t="s">
        <v>952</v>
      </c>
      <c r="B575" s="1" t="s">
        <v>21</v>
      </c>
      <c r="C575" s="1" t="s">
        <v>953</v>
      </c>
      <c r="D575" s="1">
        <v>16</v>
      </c>
      <c r="E575" s="2" t="s">
        <v>23</v>
      </c>
      <c r="F575" s="589"/>
      <c r="G575" s="1">
        <v>73</v>
      </c>
      <c r="H575" s="664"/>
      <c r="I575" s="449"/>
      <c r="J575" s="452"/>
      <c r="K575" s="501" t="str">
        <f t="shared" si="278"/>
        <v>G72575SJL</v>
      </c>
      <c r="L575" s="300" t="s">
        <v>910</v>
      </c>
      <c r="M575" s="1"/>
      <c r="N575" s="5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75">
        <v>20</v>
      </c>
      <c r="BA575" s="84"/>
      <c r="BB575" s="232">
        <f t="shared" si="271"/>
        <v>0</v>
      </c>
      <c r="BC575" s="232">
        <f t="shared" si="279"/>
        <v>0</v>
      </c>
      <c r="BD575" s="115"/>
      <c r="BE575" s="129"/>
      <c r="BF575" s="6">
        <f>BE575*AZ575</f>
        <v>0</v>
      </c>
      <c r="BG575" s="129"/>
      <c r="BH575" s="6">
        <f t="shared" si="280"/>
        <v>0</v>
      </c>
      <c r="BI575" s="121"/>
      <c r="BJ575" s="6">
        <f t="shared" si="281"/>
        <v>0</v>
      </c>
      <c r="BK575" s="129"/>
      <c r="BM575" s="121"/>
      <c r="BN575" s="6">
        <f>BM575*AZ575</f>
        <v>0</v>
      </c>
      <c r="BO575" s="129"/>
      <c r="BP575" s="6">
        <f t="shared" si="282"/>
        <v>0</v>
      </c>
      <c r="BQ575" s="129"/>
      <c r="BR575" s="6">
        <f>BQ575*AZ575</f>
        <v>0</v>
      </c>
      <c r="BS575" s="8">
        <v>14</v>
      </c>
      <c r="BT575" s="8">
        <v>14</v>
      </c>
      <c r="BU575" s="415">
        <f>BT575/12</f>
        <v>1.1666666666666667</v>
      </c>
      <c r="BV575" s="421">
        <f>IF(OR(BT575=0),0,((G575-I575)/BU575))</f>
        <v>62.571428571428569</v>
      </c>
      <c r="BW575" s="420">
        <f t="shared" si="268"/>
        <v>62.571428571428569</v>
      </c>
      <c r="BX575" s="420"/>
      <c r="BY575" s="21" t="str">
        <f t="shared" si="283"/>
        <v>G72575SJL</v>
      </c>
    </row>
    <row r="576" spans="1:77" ht="26.25" customHeight="1" x14ac:dyDescent="0.2">
      <c r="A576" s="65"/>
      <c r="B576" s="52"/>
      <c r="C576" s="52"/>
      <c r="D576" s="52"/>
      <c r="E576" s="60"/>
      <c r="F576" s="406"/>
      <c r="G576" s="52"/>
      <c r="H576" s="669"/>
      <c r="I576" s="409"/>
      <c r="J576" s="409"/>
      <c r="K576" s="52"/>
      <c r="L576" s="52"/>
      <c r="M576" s="52"/>
      <c r="N576" s="52"/>
      <c r="O576" s="52"/>
      <c r="P576" s="52"/>
      <c r="Q576" s="52"/>
      <c r="R576" s="52"/>
      <c r="S576" s="9"/>
      <c r="T576" s="9"/>
      <c r="U576" s="9"/>
      <c r="V576" s="9"/>
      <c r="W576" s="9"/>
      <c r="X576" s="9"/>
      <c r="Y576" s="9"/>
      <c r="Z576" s="9"/>
      <c r="AB576" s="9"/>
      <c r="AC576" s="9"/>
      <c r="AD576" s="9"/>
      <c r="AK576" s="9"/>
      <c r="AL576" s="9"/>
      <c r="AM576" s="9"/>
      <c r="AN576" s="9"/>
      <c r="AO576" s="9"/>
      <c r="AQ576" s="9"/>
      <c r="AR576" s="9"/>
      <c r="AS576" s="9"/>
      <c r="AZ576" s="9"/>
      <c r="BA576" s="91"/>
      <c r="BB576" s="232"/>
      <c r="BC576" s="232"/>
      <c r="BD576" s="104"/>
      <c r="BE576" s="222"/>
      <c r="BG576" s="222"/>
      <c r="BI576" s="126"/>
      <c r="BK576" s="222"/>
      <c r="BM576" s="126"/>
      <c r="BO576" s="222"/>
      <c r="BQ576" s="222"/>
      <c r="BV576" s="421"/>
      <c r="BW576" s="420">
        <f t="shared" si="268"/>
        <v>0</v>
      </c>
      <c r="BX576" s="420"/>
      <c r="BY576" s="65"/>
    </row>
    <row r="577" spans="1:77" ht="15.75" customHeight="1" x14ac:dyDescent="0.2">
      <c r="A577" s="166">
        <v>4116</v>
      </c>
      <c r="B577" s="1" t="s">
        <v>21</v>
      </c>
      <c r="C577" s="1" t="s">
        <v>203</v>
      </c>
      <c r="D577" s="1">
        <v>16</v>
      </c>
      <c r="E577" s="2" t="s">
        <v>23</v>
      </c>
      <c r="F577" s="589" t="s">
        <v>955</v>
      </c>
      <c r="G577" s="1"/>
      <c r="H577" s="664"/>
      <c r="I577" s="449"/>
      <c r="J577" s="452"/>
      <c r="K577" s="500">
        <f t="shared" ref="K577:K582" si="284">A577</f>
        <v>4116</v>
      </c>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75">
        <v>45</v>
      </c>
      <c r="BA577" s="333">
        <v>294</v>
      </c>
      <c r="BB577" s="232">
        <f t="shared" ref="BB577:BB582" si="285">G577*BA577</f>
        <v>0</v>
      </c>
      <c r="BC577" s="232">
        <f t="shared" si="264"/>
        <v>0</v>
      </c>
      <c r="BD577" s="104"/>
      <c r="BE577" s="129"/>
      <c r="BG577" s="129"/>
      <c r="BH577" s="6">
        <f t="shared" ref="BH577:BH582" si="286">BG577*AZ577</f>
        <v>0</v>
      </c>
      <c r="BI577" s="121"/>
      <c r="BJ577" s="6">
        <f t="shared" ref="BJ577:BJ582" si="287">BI577*AZ577</f>
        <v>0</v>
      </c>
      <c r="BK577" s="129"/>
      <c r="BM577" s="121"/>
      <c r="BO577" s="129"/>
      <c r="BP577" s="6">
        <f t="shared" ref="BP577:BP582" si="288">BO577*AZ577</f>
        <v>0</v>
      </c>
      <c r="BQ577" s="129"/>
      <c r="BV577" s="421"/>
      <c r="BW577" s="420">
        <f t="shared" si="268"/>
        <v>0</v>
      </c>
      <c r="BX577" s="420"/>
      <c r="BY577" s="21"/>
    </row>
    <row r="578" spans="1:77" s="7" customFormat="1" ht="15.75" customHeight="1" x14ac:dyDescent="0.2">
      <c r="A578" s="109" t="s">
        <v>1472</v>
      </c>
      <c r="B578" s="1" t="s">
        <v>21</v>
      </c>
      <c r="C578" s="1" t="s">
        <v>1474</v>
      </c>
      <c r="D578" s="1">
        <v>16</v>
      </c>
      <c r="E578" s="2"/>
      <c r="F578" s="589"/>
      <c r="G578" s="1">
        <v>16</v>
      </c>
      <c r="H578" s="688" t="s">
        <v>1552</v>
      </c>
      <c r="I578" s="691"/>
      <c r="J578" s="452"/>
      <c r="K578" s="501" t="str">
        <f t="shared" si="284"/>
        <v>80575HJR</v>
      </c>
      <c r="L578" s="300" t="s">
        <v>866</v>
      </c>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75">
        <v>22.5</v>
      </c>
      <c r="BA578" s="84"/>
      <c r="BB578" s="232">
        <f t="shared" si="285"/>
        <v>0</v>
      </c>
      <c r="BC578" s="232">
        <f t="shared" si="264"/>
        <v>0</v>
      </c>
      <c r="BD578" s="105"/>
      <c r="BE578" s="129"/>
      <c r="BF578" s="6">
        <f>BE578*AZ578</f>
        <v>0</v>
      </c>
      <c r="BG578" s="129"/>
      <c r="BH578" s="6">
        <f t="shared" si="286"/>
        <v>0</v>
      </c>
      <c r="BI578" s="121"/>
      <c r="BJ578" s="6">
        <f t="shared" si="287"/>
        <v>0</v>
      </c>
      <c r="BK578" s="129"/>
      <c r="BL578" s="6"/>
      <c r="BM578" s="121"/>
      <c r="BN578" s="6">
        <f>BM578*AZ578</f>
        <v>0</v>
      </c>
      <c r="BO578" s="129"/>
      <c r="BP578" s="6">
        <f t="shared" si="288"/>
        <v>0</v>
      </c>
      <c r="BQ578" s="129"/>
      <c r="BR578" s="6">
        <f>BQ578*AZ578</f>
        <v>0</v>
      </c>
      <c r="BS578" s="8">
        <v>35</v>
      </c>
      <c r="BT578" s="8">
        <v>3</v>
      </c>
      <c r="BU578" s="415">
        <f>BT578/12</f>
        <v>0.25</v>
      </c>
      <c r="BV578" s="421">
        <f>IF(OR(BT578=0),0,((G578-J578)/BU578))</f>
        <v>64</v>
      </c>
      <c r="BW578" s="420">
        <f t="shared" si="268"/>
        <v>64</v>
      </c>
      <c r="BX578" s="420"/>
      <c r="BY578" s="21" t="str">
        <f>A578</f>
        <v>80575HJR</v>
      </c>
    </row>
    <row r="579" spans="1:77" ht="15.75" customHeight="1" x14ac:dyDescent="0.2">
      <c r="A579" s="109" t="s">
        <v>1473</v>
      </c>
      <c r="B579" s="1" t="s">
        <v>21</v>
      </c>
      <c r="C579" s="1" t="s">
        <v>326</v>
      </c>
      <c r="D579" s="1">
        <v>16</v>
      </c>
      <c r="E579" s="2" t="s">
        <v>23</v>
      </c>
      <c r="F579" s="589"/>
      <c r="G579" s="1">
        <v>67</v>
      </c>
      <c r="H579" s="664"/>
      <c r="I579" s="453"/>
      <c r="J579" s="452"/>
      <c r="K579" s="501" t="str">
        <f t="shared" si="284"/>
        <v>80575SJR</v>
      </c>
      <c r="L579" s="300" t="s">
        <v>865</v>
      </c>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75">
        <v>22.5</v>
      </c>
      <c r="BA579" s="84"/>
      <c r="BB579" s="232">
        <f t="shared" si="285"/>
        <v>0</v>
      </c>
      <c r="BC579" s="232">
        <f t="shared" si="264"/>
        <v>0</v>
      </c>
      <c r="BD579" s="104"/>
      <c r="BE579" s="129"/>
      <c r="BF579" s="6">
        <f>BE579*AZ579</f>
        <v>0</v>
      </c>
      <c r="BG579" s="129"/>
      <c r="BH579" s="6">
        <f t="shared" si="286"/>
        <v>0</v>
      </c>
      <c r="BI579" s="121"/>
      <c r="BJ579" s="6">
        <f t="shared" si="287"/>
        <v>0</v>
      </c>
      <c r="BK579" s="129"/>
      <c r="BM579" s="121"/>
      <c r="BN579" s="6">
        <f>BM579*AZ579</f>
        <v>0</v>
      </c>
      <c r="BO579" s="129"/>
      <c r="BP579" s="6">
        <f t="shared" si="288"/>
        <v>0</v>
      </c>
      <c r="BQ579" s="129"/>
      <c r="BR579" s="6">
        <f>BQ579*AZ579</f>
        <v>0</v>
      </c>
      <c r="BS579" s="8">
        <v>21</v>
      </c>
      <c r="BT579" s="8">
        <v>1</v>
      </c>
      <c r="BU579" s="415">
        <f>BT579/12</f>
        <v>8.3333333333333329E-2</v>
      </c>
      <c r="BV579" s="421">
        <f>IF(OR(BT579=0),0,((G579-I579)/BU579))</f>
        <v>804</v>
      </c>
      <c r="BW579" s="420">
        <f t="shared" si="268"/>
        <v>804</v>
      </c>
      <c r="BX579" s="420"/>
      <c r="BY579" s="21" t="str">
        <f>A579</f>
        <v>80575SJR</v>
      </c>
    </row>
    <row r="580" spans="1:77" ht="15.75" customHeight="1" x14ac:dyDescent="0.2">
      <c r="A580" s="166">
        <v>4117</v>
      </c>
      <c r="B580" s="1" t="s">
        <v>21</v>
      </c>
      <c r="C580" s="1" t="s">
        <v>203</v>
      </c>
      <c r="D580" s="1">
        <v>16</v>
      </c>
      <c r="E580" s="2" t="s">
        <v>23</v>
      </c>
      <c r="F580" s="589" t="s">
        <v>955</v>
      </c>
      <c r="G580" s="1"/>
      <c r="H580" s="664"/>
      <c r="I580" s="453"/>
      <c r="J580" s="452"/>
      <c r="K580" s="500">
        <f t="shared" si="284"/>
        <v>4117</v>
      </c>
      <c r="L580" s="300"/>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75">
        <v>45</v>
      </c>
      <c r="BA580" s="333">
        <v>294</v>
      </c>
      <c r="BB580" s="232">
        <f t="shared" si="285"/>
        <v>0</v>
      </c>
      <c r="BC580" s="232">
        <f t="shared" si="264"/>
        <v>0</v>
      </c>
      <c r="BD580" s="104"/>
      <c r="BE580" s="129"/>
      <c r="BG580" s="129"/>
      <c r="BH580" s="6">
        <f t="shared" si="286"/>
        <v>0</v>
      </c>
      <c r="BI580" s="121"/>
      <c r="BJ580" s="6">
        <f t="shared" si="287"/>
        <v>0</v>
      </c>
      <c r="BK580" s="129"/>
      <c r="BM580" s="121"/>
      <c r="BO580" s="129"/>
      <c r="BP580" s="6">
        <f t="shared" si="288"/>
        <v>0</v>
      </c>
      <c r="BQ580" s="129"/>
      <c r="BV580" s="421"/>
      <c r="BW580" s="420">
        <f t="shared" si="268"/>
        <v>0</v>
      </c>
      <c r="BX580" s="420"/>
      <c r="BY580" s="21">
        <f>A580</f>
        <v>4117</v>
      </c>
    </row>
    <row r="581" spans="1:77" ht="15.75" customHeight="1" x14ac:dyDescent="0.2">
      <c r="A581" s="109" t="s">
        <v>1475</v>
      </c>
      <c r="B581" s="1" t="s">
        <v>21</v>
      </c>
      <c r="C581" s="1" t="s">
        <v>1477</v>
      </c>
      <c r="D581" s="1">
        <v>16</v>
      </c>
      <c r="E581" s="2"/>
      <c r="F581" s="589"/>
      <c r="G581" s="1">
        <v>0</v>
      </c>
      <c r="H581" s="664"/>
      <c r="I581" s="641"/>
      <c r="J581" s="452"/>
      <c r="K581" s="501" t="str">
        <f t="shared" si="284"/>
        <v>80575HJL</v>
      </c>
      <c r="L581" s="300" t="s">
        <v>1161</v>
      </c>
      <c r="M581" s="1"/>
      <c r="N581" s="49"/>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75">
        <v>22.5</v>
      </c>
      <c r="BA581" s="84"/>
      <c r="BB581" s="232">
        <f t="shared" si="285"/>
        <v>0</v>
      </c>
      <c r="BC581" s="232">
        <f t="shared" si="264"/>
        <v>0</v>
      </c>
      <c r="BD581" s="104"/>
      <c r="BE581" s="129">
        <v>33</v>
      </c>
      <c r="BF581" s="6">
        <f>BE581*AZ581</f>
        <v>742.5</v>
      </c>
      <c r="BG581" s="129"/>
      <c r="BH581" s="6">
        <f t="shared" si="286"/>
        <v>0</v>
      </c>
      <c r="BI581" s="121"/>
      <c r="BJ581" s="6">
        <f t="shared" si="287"/>
        <v>0</v>
      </c>
      <c r="BK581" s="129"/>
      <c r="BM581" s="121"/>
      <c r="BN581" s="6">
        <f>BM581*AZ581</f>
        <v>0</v>
      </c>
      <c r="BO581" s="129"/>
      <c r="BP581" s="6">
        <f t="shared" si="288"/>
        <v>0</v>
      </c>
      <c r="BQ581" s="129"/>
      <c r="BR581" s="6">
        <f>BQ581*AZ581</f>
        <v>0</v>
      </c>
      <c r="BS581" s="8">
        <v>35</v>
      </c>
      <c r="BT581" s="8">
        <v>6</v>
      </c>
      <c r="BU581" s="415">
        <f>BT581/12</f>
        <v>0.5</v>
      </c>
      <c r="BV581" s="421">
        <f>IF(OR(BT581=0),0,((G581-J581)/BU581))</f>
        <v>0</v>
      </c>
      <c r="BW581" s="420">
        <f t="shared" si="268"/>
        <v>66</v>
      </c>
      <c r="BX581" s="420"/>
      <c r="BY581" s="21" t="str">
        <f>A581</f>
        <v>80575HJL</v>
      </c>
    </row>
    <row r="582" spans="1:77" ht="15.75" customHeight="1" thickBot="1" x14ac:dyDescent="0.25">
      <c r="A582" s="110" t="s">
        <v>1476</v>
      </c>
      <c r="B582" s="1" t="s">
        <v>21</v>
      </c>
      <c r="C582" s="17" t="s">
        <v>327</v>
      </c>
      <c r="D582" s="1">
        <v>16</v>
      </c>
      <c r="E582" s="2" t="s">
        <v>23</v>
      </c>
      <c r="F582" s="591"/>
      <c r="G582" s="17">
        <v>82</v>
      </c>
      <c r="H582" s="664"/>
      <c r="I582" s="449"/>
      <c r="J582" s="452"/>
      <c r="K582" s="502" t="str">
        <f t="shared" si="284"/>
        <v>80575SJL</v>
      </c>
      <c r="L582" s="714" t="s">
        <v>1044</v>
      </c>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77">
        <v>22.5</v>
      </c>
      <c r="BA582" s="85"/>
      <c r="BB582" s="232">
        <f t="shared" si="285"/>
        <v>0</v>
      </c>
      <c r="BC582" s="232">
        <f t="shared" si="264"/>
        <v>0</v>
      </c>
      <c r="BD582" s="104"/>
      <c r="BE582" s="130"/>
      <c r="BF582" s="6">
        <f>BE582*AZ582</f>
        <v>0</v>
      </c>
      <c r="BG582" s="130"/>
      <c r="BH582" s="6">
        <f t="shared" si="286"/>
        <v>0</v>
      </c>
      <c r="BI582" s="124"/>
      <c r="BJ582" s="6">
        <f t="shared" si="287"/>
        <v>0</v>
      </c>
      <c r="BK582" s="130"/>
      <c r="BM582" s="124"/>
      <c r="BN582" s="6">
        <f>BM582*AZ582</f>
        <v>0</v>
      </c>
      <c r="BO582" s="130"/>
      <c r="BP582" s="6">
        <f t="shared" si="288"/>
        <v>0</v>
      </c>
      <c r="BQ582" s="130"/>
      <c r="BR582" s="6">
        <f>BQ582*AZ582</f>
        <v>0</v>
      </c>
      <c r="BS582" s="8">
        <v>21</v>
      </c>
      <c r="BT582" s="8">
        <v>4</v>
      </c>
      <c r="BU582" s="415">
        <f>BT582/12</f>
        <v>0.33333333333333331</v>
      </c>
      <c r="BV582" s="421">
        <f>IF(OR(BT582=0),0,((G582-I582)/BU582))</f>
        <v>246</v>
      </c>
      <c r="BW582" s="420">
        <f t="shared" si="268"/>
        <v>246</v>
      </c>
      <c r="BX582" s="420"/>
      <c r="BY582" s="21" t="str">
        <f>A582</f>
        <v>80575SJL</v>
      </c>
    </row>
    <row r="583" spans="1:77" ht="26.25" customHeight="1" x14ac:dyDescent="0.2">
      <c r="A583" s="80"/>
      <c r="B583" s="81"/>
      <c r="C583" s="81"/>
      <c r="D583" s="81"/>
      <c r="E583" s="82"/>
      <c r="F583" s="401"/>
      <c r="G583" s="81"/>
      <c r="H583" s="671"/>
      <c r="I583" s="401"/>
      <c r="J583" s="401"/>
      <c r="K583" s="81"/>
      <c r="L583" s="81"/>
      <c r="M583" s="81"/>
      <c r="N583" s="9"/>
      <c r="O583" s="81"/>
      <c r="P583" s="81"/>
      <c r="Q583" s="81"/>
      <c r="R583" s="81"/>
      <c r="S583" s="9"/>
      <c r="T583" s="9"/>
      <c r="U583" s="9"/>
      <c r="V583" s="9"/>
      <c r="W583" s="9"/>
      <c r="X583" s="9"/>
      <c r="Y583" s="9"/>
      <c r="Z583" s="9"/>
      <c r="AB583" s="9"/>
      <c r="AC583" s="9"/>
      <c r="AD583" s="9"/>
      <c r="AK583" s="9"/>
      <c r="AL583" s="9"/>
      <c r="AM583" s="9"/>
      <c r="AN583" s="9"/>
      <c r="AO583" s="9"/>
      <c r="AQ583" s="9"/>
      <c r="AR583" s="9"/>
      <c r="AS583" s="9"/>
      <c r="AZ583" s="9"/>
      <c r="BB583" s="232"/>
      <c r="BC583" s="232"/>
      <c r="BE583" s="195"/>
      <c r="BG583" s="195"/>
      <c r="BI583" s="81"/>
      <c r="BK583" s="195"/>
      <c r="BM583" s="81"/>
      <c r="BO583" s="195"/>
      <c r="BQ583" s="195"/>
      <c r="BV583" s="421"/>
      <c r="BW583" s="420">
        <f t="shared" si="268"/>
        <v>0</v>
      </c>
      <c r="BX583" s="420"/>
      <c r="BY583" s="80"/>
    </row>
    <row r="584" spans="1:77" ht="16.5" thickBot="1" x14ac:dyDescent="0.25">
      <c r="A584" s="117" t="s">
        <v>447</v>
      </c>
      <c r="B584" s="114"/>
      <c r="C584" s="114"/>
      <c r="D584" s="114"/>
      <c r="E584" s="118"/>
      <c r="F584" s="410"/>
      <c r="G584" s="114"/>
      <c r="H584" s="676"/>
      <c r="I584" s="410"/>
      <c r="J584" s="410"/>
      <c r="K584" s="114"/>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c r="AN584" s="55"/>
      <c r="AO584" s="55"/>
      <c r="AP584" s="55"/>
      <c r="AQ584" s="55"/>
      <c r="AR584" s="55"/>
      <c r="AS584" s="55"/>
      <c r="AT584" s="55"/>
      <c r="AU584" s="55"/>
      <c r="AV584" s="55"/>
      <c r="AW584" s="55"/>
      <c r="AX584" s="55"/>
      <c r="AY584" s="55"/>
      <c r="AZ584" s="55"/>
      <c r="BA584" s="116"/>
      <c r="BB584" s="232"/>
      <c r="BC584" s="232"/>
      <c r="BE584" s="190"/>
      <c r="BG584" s="190"/>
      <c r="BI584" s="9"/>
      <c r="BK584" s="190"/>
      <c r="BM584" s="9"/>
      <c r="BO584" s="190"/>
      <c r="BQ584" s="190"/>
      <c r="BV584" s="421"/>
      <c r="BW584" s="420">
        <f t="shared" si="268"/>
        <v>0</v>
      </c>
      <c r="BX584" s="420"/>
      <c r="BY584" s="117" t="s">
        <v>447</v>
      </c>
    </row>
    <row r="585" spans="1:77" ht="15.75" customHeight="1" x14ac:dyDescent="0.2">
      <c r="A585" s="139" t="s">
        <v>437</v>
      </c>
      <c r="B585" s="1" t="s">
        <v>21</v>
      </c>
      <c r="C585" s="24" t="s">
        <v>225</v>
      </c>
      <c r="D585" s="24">
        <v>16</v>
      </c>
      <c r="E585" s="25"/>
      <c r="F585" s="588"/>
      <c r="G585" s="24">
        <v>244</v>
      </c>
      <c r="H585" s="648"/>
      <c r="I585" s="449"/>
      <c r="J585" s="554"/>
      <c r="K585" s="503" t="str">
        <f>A585</f>
        <v>30625H</v>
      </c>
      <c r="L585" s="299" t="s">
        <v>842</v>
      </c>
      <c r="M585" s="24" t="s">
        <v>888</v>
      </c>
      <c r="N585" s="27" t="s">
        <v>1288</v>
      </c>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07">
        <v>5</v>
      </c>
      <c r="BA585" s="83"/>
      <c r="BB585" s="232">
        <f>G585*BA585</f>
        <v>0</v>
      </c>
      <c r="BC585" s="232">
        <f t="shared" si="264"/>
        <v>0</v>
      </c>
      <c r="BE585" s="128"/>
      <c r="BF585" s="6">
        <f>BE585*AZ585</f>
        <v>0</v>
      </c>
      <c r="BG585" s="128"/>
      <c r="BH585" s="6">
        <f t="shared" ref="BH585:BH601" si="289">BG585*AZ585</f>
        <v>0</v>
      </c>
      <c r="BI585" s="120"/>
      <c r="BJ585" s="6">
        <f t="shared" ref="BJ585:BJ601" si="290">BI585*AZ585</f>
        <v>0</v>
      </c>
      <c r="BK585" s="128"/>
      <c r="BM585" s="120"/>
      <c r="BN585" s="6">
        <f>BM585*AZ585</f>
        <v>0</v>
      </c>
      <c r="BO585" s="128"/>
      <c r="BP585" s="6">
        <f t="shared" ref="BP585:BP601" si="291">BO585*AZ585</f>
        <v>0</v>
      </c>
      <c r="BQ585" s="128"/>
      <c r="BR585" s="6">
        <f>BQ585*AZ585</f>
        <v>0</v>
      </c>
      <c r="BS585" s="8">
        <v>15</v>
      </c>
      <c r="BT585" s="8">
        <v>15</v>
      </c>
      <c r="BU585" s="415">
        <f>BT585/12</f>
        <v>1.25</v>
      </c>
      <c r="BV585" s="421">
        <f>IF(OR(BT585=0),0,((G585-I585)/BU585))</f>
        <v>195.2</v>
      </c>
      <c r="BW585" s="420">
        <f t="shared" si="268"/>
        <v>195.2</v>
      </c>
      <c r="BX585" s="420"/>
      <c r="BY585" s="21" t="str">
        <f>A585</f>
        <v>30625H</v>
      </c>
    </row>
    <row r="586" spans="1:77" ht="15.75" customHeight="1" thickBot="1" x14ac:dyDescent="0.25">
      <c r="A586" s="140" t="s">
        <v>438</v>
      </c>
      <c r="B586" s="1" t="s">
        <v>21</v>
      </c>
      <c r="C586" s="1" t="s">
        <v>224</v>
      </c>
      <c r="D586" s="1">
        <v>16</v>
      </c>
      <c r="E586" s="2"/>
      <c r="F586" s="589"/>
      <c r="G586" s="1">
        <v>31</v>
      </c>
      <c r="H586" s="664"/>
      <c r="I586" s="449"/>
      <c r="J586" s="452"/>
      <c r="K586" s="504" t="str">
        <f>A586</f>
        <v>40625H</v>
      </c>
      <c r="L586" s="301" t="s">
        <v>842</v>
      </c>
      <c r="M586" s="1"/>
      <c r="N586" s="49"/>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75"/>
      <c r="BA586" s="84"/>
      <c r="BB586" s="232">
        <f>G586*BA586</f>
        <v>0</v>
      </c>
      <c r="BC586" s="232">
        <f t="shared" si="264"/>
        <v>0</v>
      </c>
      <c r="BE586" s="129"/>
      <c r="BF586" s="6">
        <f>BE586*AZ586</f>
        <v>0</v>
      </c>
      <c r="BG586" s="129"/>
      <c r="BH586" s="6">
        <f t="shared" si="289"/>
        <v>0</v>
      </c>
      <c r="BI586" s="121"/>
      <c r="BJ586" s="6">
        <f t="shared" si="290"/>
        <v>0</v>
      </c>
      <c r="BK586" s="129"/>
      <c r="BM586" s="121"/>
      <c r="BN586" s="6">
        <f>BM586*AZ586</f>
        <v>0</v>
      </c>
      <c r="BO586" s="129"/>
      <c r="BP586" s="6">
        <f t="shared" si="291"/>
        <v>0</v>
      </c>
      <c r="BQ586" s="129"/>
      <c r="BR586" s="6">
        <f>BQ586*AZ586</f>
        <v>0</v>
      </c>
      <c r="BU586" s="415">
        <f>BT586/12</f>
        <v>0</v>
      </c>
      <c r="BV586" s="421">
        <f>IF(OR(BT586=0),0,((G586-I586)/BU586))</f>
        <v>0</v>
      </c>
      <c r="BW586" s="420">
        <f t="shared" si="268"/>
        <v>0</v>
      </c>
      <c r="BX586" s="420"/>
      <c r="BY586" s="21" t="str">
        <f>A586</f>
        <v>40625H</v>
      </c>
    </row>
    <row r="587" spans="1:77" ht="15.75" customHeight="1" thickBot="1" x14ac:dyDescent="0.25">
      <c r="A587" s="141" t="s">
        <v>439</v>
      </c>
      <c r="B587" s="1" t="s">
        <v>21</v>
      </c>
      <c r="C587" s="17" t="s">
        <v>226</v>
      </c>
      <c r="D587" s="17">
        <v>16</v>
      </c>
      <c r="E587" s="18"/>
      <c r="F587" s="591"/>
      <c r="G587" s="17">
        <v>41</v>
      </c>
      <c r="H587" s="665"/>
      <c r="I587" s="536"/>
      <c r="J587" s="554"/>
      <c r="K587" s="505" t="str">
        <f>A587</f>
        <v>60625H</v>
      </c>
      <c r="L587" s="301" t="s">
        <v>842</v>
      </c>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77"/>
      <c r="BA587" s="85"/>
      <c r="BB587" s="232">
        <f>G587*BA587</f>
        <v>0</v>
      </c>
      <c r="BC587" s="232">
        <f t="shared" si="264"/>
        <v>0</v>
      </c>
      <c r="BE587" s="129"/>
      <c r="BF587" s="6">
        <f>BE587*AZ587</f>
        <v>0</v>
      </c>
      <c r="BG587" s="129"/>
      <c r="BH587" s="6">
        <f t="shared" si="289"/>
        <v>0</v>
      </c>
      <c r="BI587" s="121"/>
      <c r="BJ587" s="6">
        <f t="shared" si="290"/>
        <v>0</v>
      </c>
      <c r="BK587" s="129"/>
      <c r="BM587" s="121"/>
      <c r="BN587" s="6">
        <f>BM587*AZ587</f>
        <v>0</v>
      </c>
      <c r="BO587" s="129"/>
      <c r="BP587" s="6">
        <f t="shared" si="291"/>
        <v>0</v>
      </c>
      <c r="BQ587" s="129"/>
      <c r="BR587" s="6">
        <f>BQ587*AZ587</f>
        <v>0</v>
      </c>
      <c r="BU587" s="415">
        <f>BT587/12</f>
        <v>0</v>
      </c>
      <c r="BV587" s="421">
        <f>IF(OR(BT587=0),0,((G587-I587)/BU587))</f>
        <v>0</v>
      </c>
      <c r="BW587" s="420">
        <f t="shared" si="268"/>
        <v>0</v>
      </c>
      <c r="BX587" s="420"/>
      <c r="BY587" s="21" t="str">
        <f>A587</f>
        <v>60625H</v>
      </c>
    </row>
    <row r="588" spans="1:77" ht="16.5" thickBot="1" x14ac:dyDescent="0.25">
      <c r="A588" s="15" t="s">
        <v>448</v>
      </c>
      <c r="B588" s="3"/>
      <c r="C588" s="3"/>
      <c r="D588" s="3"/>
      <c r="E588" s="16"/>
      <c r="F588" s="402"/>
      <c r="G588" s="3"/>
      <c r="H588" s="666"/>
      <c r="I588" s="402"/>
      <c r="J588" s="402"/>
      <c r="K588" s="3"/>
      <c r="N588" s="64"/>
      <c r="O588" s="9"/>
      <c r="P588" s="9"/>
      <c r="Q588" s="9"/>
      <c r="R588" s="9"/>
      <c r="S588" s="9"/>
      <c r="T588" s="9"/>
      <c r="U588" s="9"/>
      <c r="V588" s="9"/>
      <c r="W588" s="9"/>
      <c r="X588" s="9"/>
      <c r="Y588" s="9"/>
      <c r="Z588" s="9"/>
      <c r="AB588" s="9"/>
      <c r="AC588" s="9"/>
      <c r="AD588" s="9"/>
      <c r="AK588" s="9"/>
      <c r="AL588" s="9"/>
      <c r="AM588" s="9"/>
      <c r="AN588" s="9"/>
      <c r="AO588" s="9"/>
      <c r="AQ588" s="9"/>
      <c r="AR588" s="9"/>
      <c r="AS588" s="9"/>
      <c r="AZ588" s="9"/>
      <c r="BA588" s="91"/>
      <c r="BB588" s="232"/>
      <c r="BC588" s="232"/>
      <c r="BE588" s="131"/>
      <c r="BG588" s="131"/>
      <c r="BH588" s="6">
        <f t="shared" si="289"/>
        <v>0</v>
      </c>
      <c r="BI588" s="290"/>
      <c r="BJ588" s="6">
        <f t="shared" si="290"/>
        <v>0</v>
      </c>
      <c r="BK588" s="131"/>
      <c r="BM588" s="290"/>
      <c r="BO588" s="131"/>
      <c r="BP588" s="6">
        <f t="shared" si="291"/>
        <v>0</v>
      </c>
      <c r="BQ588" s="131"/>
      <c r="BV588" s="421"/>
      <c r="BW588" s="420">
        <f t="shared" si="268"/>
        <v>0</v>
      </c>
      <c r="BX588" s="420"/>
      <c r="BY588" s="15" t="s">
        <v>448</v>
      </c>
    </row>
    <row r="589" spans="1:77" ht="15" customHeight="1" thickBot="1" x14ac:dyDescent="0.25">
      <c r="A589" s="71">
        <v>4430</v>
      </c>
      <c r="B589" s="24" t="s">
        <v>21</v>
      </c>
      <c r="C589" s="24" t="s">
        <v>501</v>
      </c>
      <c r="D589" s="24">
        <v>16</v>
      </c>
      <c r="E589" s="25" t="s">
        <v>23</v>
      </c>
      <c r="F589" s="588" t="s">
        <v>1124</v>
      </c>
      <c r="G589" s="24"/>
      <c r="H589" s="663"/>
      <c r="I589" s="535"/>
      <c r="J589" s="554"/>
      <c r="K589" s="506">
        <f t="shared" ref="K589:K594" si="292">A589</f>
        <v>4430</v>
      </c>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07">
        <v>49</v>
      </c>
      <c r="BA589" s="83">
        <v>224</v>
      </c>
      <c r="BB589" s="232">
        <f t="shared" ref="BB589:BB594" si="293">G589*BA589</f>
        <v>0</v>
      </c>
      <c r="BC589" s="232">
        <f t="shared" si="264"/>
        <v>0</v>
      </c>
      <c r="BE589" s="129"/>
      <c r="BF589" s="6">
        <f t="shared" ref="BF589:BF594" si="294">BE589*AZ589</f>
        <v>0</v>
      </c>
      <c r="BG589" s="129"/>
      <c r="BH589" s="6">
        <f t="shared" si="289"/>
        <v>0</v>
      </c>
      <c r="BI589" s="121"/>
      <c r="BJ589" s="6">
        <f t="shared" si="290"/>
        <v>0</v>
      </c>
      <c r="BK589" s="129"/>
      <c r="BM589" s="121"/>
      <c r="BN589" s="6">
        <f t="shared" ref="BN589:BN594" si="295">BM589*AZ589</f>
        <v>0</v>
      </c>
      <c r="BO589" s="129"/>
      <c r="BP589" s="6">
        <f t="shared" si="291"/>
        <v>0</v>
      </c>
      <c r="BQ589" s="129"/>
      <c r="BR589" s="6">
        <f t="shared" ref="BR589:BR594" si="296">BQ589*AZ589</f>
        <v>0</v>
      </c>
      <c r="BS589" s="8">
        <v>3</v>
      </c>
      <c r="BT589" s="8">
        <v>3</v>
      </c>
      <c r="BU589" s="415">
        <f t="shared" ref="BU589:BU594" si="297">BT589/12</f>
        <v>0.25</v>
      </c>
      <c r="BV589" s="421">
        <f t="shared" ref="BV589:BV594" si="298">IF(OR(BT589=0),0,((G589-I589)/BU589))</f>
        <v>0</v>
      </c>
      <c r="BW589" s="420">
        <f t="shared" si="268"/>
        <v>0</v>
      </c>
      <c r="BX589" s="420"/>
      <c r="BY589" s="21">
        <f t="shared" ref="BY589:BY594" si="299">A589</f>
        <v>4430</v>
      </c>
    </row>
    <row r="590" spans="1:77" ht="15" customHeight="1" thickBot="1" x14ac:dyDescent="0.25">
      <c r="A590" s="206" t="s">
        <v>433</v>
      </c>
      <c r="B590" s="1" t="s">
        <v>21</v>
      </c>
      <c r="C590" s="27" t="s">
        <v>105</v>
      </c>
      <c r="D590" s="27">
        <v>16</v>
      </c>
      <c r="E590" s="28"/>
      <c r="F590" s="588" t="s">
        <v>1124</v>
      </c>
      <c r="G590" s="27">
        <v>7</v>
      </c>
      <c r="H590" s="667"/>
      <c r="I590" s="449"/>
      <c r="J590" s="554"/>
      <c r="K590" s="507" t="str">
        <f t="shared" si="292"/>
        <v>68625HJR</v>
      </c>
      <c r="L590" s="303" t="s">
        <v>984</v>
      </c>
      <c r="M590" s="27"/>
      <c r="N590" s="1"/>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08"/>
      <c r="BA590" s="135"/>
      <c r="BB590" s="232">
        <f t="shared" si="293"/>
        <v>0</v>
      </c>
      <c r="BC590" s="232">
        <f t="shared" si="264"/>
        <v>0</v>
      </c>
      <c r="BE590" s="218"/>
      <c r="BF590" s="6">
        <f t="shared" si="294"/>
        <v>0</v>
      </c>
      <c r="BG590" s="218"/>
      <c r="BH590" s="6">
        <f t="shared" si="289"/>
        <v>0</v>
      </c>
      <c r="BI590" s="122"/>
      <c r="BJ590" s="6">
        <f t="shared" si="290"/>
        <v>0</v>
      </c>
      <c r="BK590" s="218"/>
      <c r="BM590" s="122"/>
      <c r="BN590" s="6">
        <f t="shared" si="295"/>
        <v>0</v>
      </c>
      <c r="BO590" s="218"/>
      <c r="BP590" s="6">
        <f t="shared" si="291"/>
        <v>0</v>
      </c>
      <c r="BQ590" s="218"/>
      <c r="BR590" s="6">
        <f t="shared" si="296"/>
        <v>0</v>
      </c>
      <c r="BS590" s="8">
        <v>5</v>
      </c>
      <c r="BT590" s="8">
        <v>5</v>
      </c>
      <c r="BU590" s="415">
        <f t="shared" si="297"/>
        <v>0.41666666666666669</v>
      </c>
      <c r="BV590" s="421">
        <f t="shared" si="298"/>
        <v>16.8</v>
      </c>
      <c r="BW590" s="420">
        <f t="shared" si="268"/>
        <v>16.8</v>
      </c>
      <c r="BX590" s="420"/>
      <c r="BY590" s="21" t="str">
        <f t="shared" si="299"/>
        <v>68625HJR</v>
      </c>
    </row>
    <row r="591" spans="1:77" ht="15" customHeight="1" thickBot="1" x14ac:dyDescent="0.25">
      <c r="A591" s="140" t="s">
        <v>434</v>
      </c>
      <c r="B591" s="1" t="s">
        <v>21</v>
      </c>
      <c r="C591" s="1" t="s">
        <v>108</v>
      </c>
      <c r="D591" s="1">
        <v>16</v>
      </c>
      <c r="E591" s="25" t="s">
        <v>23</v>
      </c>
      <c r="F591" s="588" t="s">
        <v>1124</v>
      </c>
      <c r="G591" s="1">
        <v>25</v>
      </c>
      <c r="H591" s="664"/>
      <c r="I591" s="449"/>
      <c r="J591" s="554"/>
      <c r="K591" s="504" t="str">
        <f t="shared" si="292"/>
        <v>68625SJR</v>
      </c>
      <c r="L591" s="300" t="s">
        <v>984</v>
      </c>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75">
        <v>20</v>
      </c>
      <c r="BA591" s="84"/>
      <c r="BB591" s="232">
        <f t="shared" si="293"/>
        <v>0</v>
      </c>
      <c r="BC591" s="232">
        <f t="shared" si="264"/>
        <v>0</v>
      </c>
      <c r="BE591" s="129"/>
      <c r="BF591" s="6">
        <f t="shared" si="294"/>
        <v>0</v>
      </c>
      <c r="BG591" s="129"/>
      <c r="BH591" s="6">
        <f t="shared" si="289"/>
        <v>0</v>
      </c>
      <c r="BI591" s="121"/>
      <c r="BJ591" s="6">
        <f t="shared" si="290"/>
        <v>0</v>
      </c>
      <c r="BK591" s="129"/>
      <c r="BM591" s="121"/>
      <c r="BN591" s="6">
        <f t="shared" si="295"/>
        <v>0</v>
      </c>
      <c r="BO591" s="129"/>
      <c r="BP591" s="6">
        <f t="shared" si="291"/>
        <v>0</v>
      </c>
      <c r="BQ591" s="129"/>
      <c r="BR591" s="6">
        <f t="shared" si="296"/>
        <v>0</v>
      </c>
      <c r="BS591" s="8">
        <v>3</v>
      </c>
      <c r="BT591" s="8">
        <v>3</v>
      </c>
      <c r="BU591" s="415">
        <f t="shared" si="297"/>
        <v>0.25</v>
      </c>
      <c r="BV591" s="421">
        <f t="shared" si="298"/>
        <v>100</v>
      </c>
      <c r="BW591" s="420">
        <f t="shared" si="268"/>
        <v>100</v>
      </c>
      <c r="BX591" s="420"/>
      <c r="BY591" s="21" t="str">
        <f t="shared" si="299"/>
        <v>68625SJR</v>
      </c>
    </row>
    <row r="592" spans="1:77" ht="15" customHeight="1" thickBot="1" x14ac:dyDescent="0.25">
      <c r="A592" s="69">
        <v>4431</v>
      </c>
      <c r="B592" s="1" t="s">
        <v>21</v>
      </c>
      <c r="C592" s="1" t="s">
        <v>501</v>
      </c>
      <c r="D592" s="1">
        <v>16</v>
      </c>
      <c r="E592" s="2" t="s">
        <v>23</v>
      </c>
      <c r="F592" s="588" t="s">
        <v>1124</v>
      </c>
      <c r="G592" s="1"/>
      <c r="H592" s="664"/>
      <c r="I592" s="449"/>
      <c r="J592" s="452"/>
      <c r="K592" s="508">
        <f t="shared" si="292"/>
        <v>4431</v>
      </c>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75">
        <v>49</v>
      </c>
      <c r="BA592" s="84">
        <v>224</v>
      </c>
      <c r="BB592" s="232">
        <f t="shared" si="293"/>
        <v>0</v>
      </c>
      <c r="BC592" s="232">
        <f t="shared" si="264"/>
        <v>0</v>
      </c>
      <c r="BE592" s="129"/>
      <c r="BF592" s="6">
        <f t="shared" si="294"/>
        <v>0</v>
      </c>
      <c r="BG592" s="129"/>
      <c r="BH592" s="6">
        <f t="shared" si="289"/>
        <v>0</v>
      </c>
      <c r="BI592" s="121"/>
      <c r="BJ592" s="6">
        <f t="shared" si="290"/>
        <v>0</v>
      </c>
      <c r="BK592" s="129"/>
      <c r="BM592" s="121"/>
      <c r="BN592" s="6">
        <f t="shared" si="295"/>
        <v>0</v>
      </c>
      <c r="BO592" s="129"/>
      <c r="BP592" s="6">
        <f t="shared" si="291"/>
        <v>0</v>
      </c>
      <c r="BQ592" s="129"/>
      <c r="BR592" s="6">
        <f t="shared" si="296"/>
        <v>0</v>
      </c>
      <c r="BS592" s="8">
        <v>5</v>
      </c>
      <c r="BT592" s="8">
        <v>4</v>
      </c>
      <c r="BU592" s="415">
        <f t="shared" si="297"/>
        <v>0.33333333333333331</v>
      </c>
      <c r="BV592" s="421">
        <f t="shared" si="298"/>
        <v>0</v>
      </c>
      <c r="BW592" s="420">
        <f t="shared" si="268"/>
        <v>0</v>
      </c>
      <c r="BX592" s="420"/>
      <c r="BY592" s="21">
        <f t="shared" si="299"/>
        <v>4431</v>
      </c>
    </row>
    <row r="593" spans="1:77" ht="15" customHeight="1" thickBot="1" x14ac:dyDescent="0.25">
      <c r="A593" s="140" t="s">
        <v>435</v>
      </c>
      <c r="B593" s="1" t="s">
        <v>21</v>
      </c>
      <c r="C593" s="1" t="s">
        <v>106</v>
      </c>
      <c r="D593" s="1">
        <v>16</v>
      </c>
      <c r="E593" s="2"/>
      <c r="F593" s="588" t="s">
        <v>1124</v>
      </c>
      <c r="G593" s="1">
        <v>6</v>
      </c>
      <c r="H593" s="648"/>
      <c r="I593" s="449"/>
      <c r="J593" s="554"/>
      <c r="K593" s="504" t="str">
        <f t="shared" si="292"/>
        <v>68625HJL</v>
      </c>
      <c r="L593" s="300" t="s">
        <v>931</v>
      </c>
      <c r="M593" s="1"/>
      <c r="N593" s="49"/>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75"/>
      <c r="BA593" s="84"/>
      <c r="BB593" s="232">
        <f t="shared" si="293"/>
        <v>0</v>
      </c>
      <c r="BC593" s="232">
        <f t="shared" si="264"/>
        <v>0</v>
      </c>
      <c r="BE593" s="129"/>
      <c r="BF593" s="6">
        <f t="shared" si="294"/>
        <v>0</v>
      </c>
      <c r="BG593" s="129"/>
      <c r="BH593" s="6">
        <f t="shared" si="289"/>
        <v>0</v>
      </c>
      <c r="BI593" s="121"/>
      <c r="BJ593" s="6">
        <f t="shared" si="290"/>
        <v>0</v>
      </c>
      <c r="BK593" s="129"/>
      <c r="BM593" s="121"/>
      <c r="BN593" s="6">
        <f t="shared" si="295"/>
        <v>0</v>
      </c>
      <c r="BO593" s="129"/>
      <c r="BP593" s="6">
        <f t="shared" si="291"/>
        <v>0</v>
      </c>
      <c r="BQ593" s="129"/>
      <c r="BR593" s="6">
        <f t="shared" si="296"/>
        <v>0</v>
      </c>
      <c r="BS593" s="8">
        <v>9</v>
      </c>
      <c r="BT593" s="8">
        <v>8</v>
      </c>
      <c r="BU593" s="415">
        <f t="shared" si="297"/>
        <v>0.66666666666666663</v>
      </c>
      <c r="BV593" s="421">
        <f t="shared" si="298"/>
        <v>9</v>
      </c>
      <c r="BW593" s="420">
        <f t="shared" si="268"/>
        <v>9</v>
      </c>
      <c r="BX593" s="420"/>
      <c r="BY593" s="21" t="str">
        <f t="shared" si="299"/>
        <v>68625HJL</v>
      </c>
    </row>
    <row r="594" spans="1:77" ht="15" customHeight="1" thickBot="1" x14ac:dyDescent="0.25">
      <c r="A594" s="141" t="s">
        <v>436</v>
      </c>
      <c r="B594" s="1" t="s">
        <v>21</v>
      </c>
      <c r="C594" s="17" t="s">
        <v>107</v>
      </c>
      <c r="D594" s="17">
        <v>16</v>
      </c>
      <c r="E594" s="25" t="s">
        <v>23</v>
      </c>
      <c r="F594" s="588" t="s">
        <v>1124</v>
      </c>
      <c r="G594" s="17">
        <v>16</v>
      </c>
      <c r="H594" s="648"/>
      <c r="I594" s="536"/>
      <c r="J594" s="554"/>
      <c r="K594" s="505" t="str">
        <f t="shared" si="292"/>
        <v>68625SJL</v>
      </c>
      <c r="L594" s="301" t="s">
        <v>931</v>
      </c>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77">
        <v>20</v>
      </c>
      <c r="BA594" s="85"/>
      <c r="BB594" s="232">
        <f t="shared" si="293"/>
        <v>0</v>
      </c>
      <c r="BC594" s="232">
        <f t="shared" si="264"/>
        <v>0</v>
      </c>
      <c r="BE594" s="130"/>
      <c r="BF594" s="6">
        <f t="shared" si="294"/>
        <v>0</v>
      </c>
      <c r="BG594" s="130"/>
      <c r="BH594" s="6">
        <f t="shared" si="289"/>
        <v>0</v>
      </c>
      <c r="BI594" s="124"/>
      <c r="BJ594" s="6">
        <f t="shared" si="290"/>
        <v>0</v>
      </c>
      <c r="BK594" s="130"/>
      <c r="BM594" s="124"/>
      <c r="BN594" s="6">
        <f t="shared" si="295"/>
        <v>0</v>
      </c>
      <c r="BO594" s="130"/>
      <c r="BP594" s="6">
        <f t="shared" si="291"/>
        <v>0</v>
      </c>
      <c r="BQ594" s="130"/>
      <c r="BR594" s="6">
        <f t="shared" si="296"/>
        <v>0</v>
      </c>
      <c r="BS594" s="8">
        <v>7</v>
      </c>
      <c r="BT594" s="8">
        <v>6</v>
      </c>
      <c r="BU594" s="415">
        <f t="shared" si="297"/>
        <v>0.5</v>
      </c>
      <c r="BV594" s="421">
        <f t="shared" si="298"/>
        <v>32</v>
      </c>
      <c r="BW594" s="420">
        <f t="shared" si="268"/>
        <v>32</v>
      </c>
      <c r="BX594" s="420"/>
      <c r="BY594" s="21" t="str">
        <f t="shared" si="299"/>
        <v>68625SJL</v>
      </c>
    </row>
    <row r="595" spans="1:77" ht="16.5" thickBot="1" x14ac:dyDescent="0.25">
      <c r="A595" s="15" t="s">
        <v>448</v>
      </c>
      <c r="B595" s="3"/>
      <c r="C595" s="3"/>
      <c r="D595" s="3"/>
      <c r="E595" s="16"/>
      <c r="F595" s="402"/>
      <c r="G595" s="3"/>
      <c r="H595" s="666"/>
      <c r="I595" s="402"/>
      <c r="J595" s="402"/>
      <c r="K595" s="3"/>
      <c r="N595" s="64"/>
      <c r="O595" s="9"/>
      <c r="P595" s="9"/>
      <c r="Q595" s="9"/>
      <c r="R595" s="9"/>
      <c r="S595" s="9"/>
      <c r="T595" s="9"/>
      <c r="U595" s="9"/>
      <c r="V595" s="9"/>
      <c r="W595" s="9"/>
      <c r="X595" s="9"/>
      <c r="Y595" s="9"/>
      <c r="Z595" s="9"/>
      <c r="AB595" s="9"/>
      <c r="AC595" s="9"/>
      <c r="AD595" s="9"/>
      <c r="AK595" s="9"/>
      <c r="AL595" s="9"/>
      <c r="AM595" s="9"/>
      <c r="AN595" s="9"/>
      <c r="AO595" s="9"/>
      <c r="AQ595" s="9"/>
      <c r="AR595" s="9"/>
      <c r="AS595" s="9"/>
      <c r="AZ595" s="9"/>
      <c r="BA595" s="91"/>
      <c r="BB595" s="232"/>
      <c r="BC595" s="232"/>
      <c r="BE595" s="131"/>
      <c r="BG595" s="131"/>
      <c r="BH595" s="6">
        <f t="shared" si="289"/>
        <v>0</v>
      </c>
      <c r="BI595" s="290"/>
      <c r="BJ595" s="6">
        <f t="shared" si="290"/>
        <v>0</v>
      </c>
      <c r="BK595" s="131"/>
      <c r="BM595" s="290"/>
      <c r="BO595" s="131"/>
      <c r="BP595" s="6">
        <f t="shared" si="291"/>
        <v>0</v>
      </c>
      <c r="BQ595" s="131"/>
      <c r="BV595" s="421"/>
      <c r="BW595" s="420">
        <f t="shared" si="268"/>
        <v>0</v>
      </c>
      <c r="BX595" s="420"/>
      <c r="BY595" s="15" t="s">
        <v>448</v>
      </c>
    </row>
    <row r="596" spans="1:77" ht="15" customHeight="1" thickBot="1" x14ac:dyDescent="0.25">
      <c r="A596" s="71"/>
      <c r="B596" s="24" t="s">
        <v>21</v>
      </c>
      <c r="C596" s="24" t="s">
        <v>556</v>
      </c>
      <c r="D596" s="24">
        <v>16</v>
      </c>
      <c r="E596" s="25" t="s">
        <v>23</v>
      </c>
      <c r="F596" s="589" t="s">
        <v>1125</v>
      </c>
      <c r="G596" s="24"/>
      <c r="H596" s="663"/>
      <c r="I596" s="535"/>
      <c r="J596" s="554"/>
      <c r="K596" s="506"/>
      <c r="L596" s="24"/>
      <c r="M596" s="24"/>
      <c r="N596" s="27"/>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07">
        <v>49</v>
      </c>
      <c r="BA596" s="83"/>
      <c r="BB596" s="232">
        <f t="shared" ref="BB596:BB601" si="300">G596*BA596</f>
        <v>0</v>
      </c>
      <c r="BC596" s="232">
        <f t="shared" si="264"/>
        <v>0</v>
      </c>
      <c r="BE596" s="129"/>
      <c r="BF596" s="6">
        <f t="shared" ref="BF596:BF601" si="301">BE596*AZ596</f>
        <v>0</v>
      </c>
      <c r="BG596" s="129"/>
      <c r="BH596" s="6">
        <f t="shared" si="289"/>
        <v>0</v>
      </c>
      <c r="BI596" s="121"/>
      <c r="BJ596" s="6">
        <f t="shared" si="290"/>
        <v>0</v>
      </c>
      <c r="BK596" s="129"/>
      <c r="BM596" s="121"/>
      <c r="BN596" s="6">
        <f t="shared" ref="BN596:BN601" si="302">BM596*AZ596</f>
        <v>0</v>
      </c>
      <c r="BO596" s="129"/>
      <c r="BP596" s="6">
        <f t="shared" si="291"/>
        <v>0</v>
      </c>
      <c r="BQ596" s="129"/>
      <c r="BR596" s="6">
        <f t="shared" ref="BR596:BR601" si="303">BQ596*AZ596</f>
        <v>0</v>
      </c>
      <c r="BU596" s="415">
        <f t="shared" ref="BU596:BU601" si="304">BT596/12</f>
        <v>0</v>
      </c>
      <c r="BV596" s="421">
        <f t="shared" ref="BV596:BV601" si="305">IF(OR(BT596=0),0,((G596-I596)/BU596))</f>
        <v>0</v>
      </c>
      <c r="BW596" s="420">
        <f t="shared" si="268"/>
        <v>0</v>
      </c>
      <c r="BX596" s="420"/>
      <c r="BY596" s="21">
        <f t="shared" ref="BY596:BY601" si="306">A596</f>
        <v>0</v>
      </c>
    </row>
    <row r="597" spans="1:77" ht="15" customHeight="1" thickBot="1" x14ac:dyDescent="0.25">
      <c r="A597" s="206" t="s">
        <v>552</v>
      </c>
      <c r="B597" s="24" t="s">
        <v>21</v>
      </c>
      <c r="C597" s="27" t="s">
        <v>110</v>
      </c>
      <c r="D597" s="27">
        <v>16</v>
      </c>
      <c r="E597" s="28"/>
      <c r="F597" s="589" t="s">
        <v>1125</v>
      </c>
      <c r="G597" s="27">
        <v>62</v>
      </c>
      <c r="H597" s="667"/>
      <c r="I597" s="449"/>
      <c r="J597" s="452"/>
      <c r="K597" s="507" t="str">
        <f>A597</f>
        <v>70625HJR</v>
      </c>
      <c r="L597" s="303" t="s">
        <v>868</v>
      </c>
      <c r="M597" s="27"/>
      <c r="N597" s="1"/>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08"/>
      <c r="BA597" s="135"/>
      <c r="BB597" s="232">
        <f t="shared" si="300"/>
        <v>0</v>
      </c>
      <c r="BC597" s="232">
        <f t="shared" si="264"/>
        <v>0</v>
      </c>
      <c r="BE597" s="218"/>
      <c r="BF597" s="6">
        <f t="shared" si="301"/>
        <v>0</v>
      </c>
      <c r="BG597" s="218"/>
      <c r="BH597" s="6">
        <f t="shared" si="289"/>
        <v>0</v>
      </c>
      <c r="BI597" s="122"/>
      <c r="BJ597" s="6">
        <f t="shared" si="290"/>
        <v>0</v>
      </c>
      <c r="BK597" s="218"/>
      <c r="BM597" s="122"/>
      <c r="BN597" s="6">
        <f t="shared" si="302"/>
        <v>0</v>
      </c>
      <c r="BO597" s="218"/>
      <c r="BP597" s="6">
        <f t="shared" si="291"/>
        <v>0</v>
      </c>
      <c r="BQ597" s="218"/>
      <c r="BR597" s="6">
        <f t="shared" si="303"/>
        <v>0</v>
      </c>
      <c r="BS597" s="8">
        <v>84</v>
      </c>
      <c r="BT597" s="8">
        <v>84</v>
      </c>
      <c r="BU597" s="415">
        <f t="shared" si="304"/>
        <v>7</v>
      </c>
      <c r="BV597" s="421">
        <f t="shared" si="305"/>
        <v>8.8571428571428577</v>
      </c>
      <c r="BW597" s="420">
        <f t="shared" si="268"/>
        <v>8.8571428571428577</v>
      </c>
      <c r="BX597" s="420"/>
      <c r="BY597" s="21" t="str">
        <f t="shared" si="306"/>
        <v>70625HJR</v>
      </c>
    </row>
    <row r="598" spans="1:77" ht="15" customHeight="1" thickBot="1" x14ac:dyDescent="0.25">
      <c r="A598" s="140" t="s">
        <v>553</v>
      </c>
      <c r="B598" s="24" t="s">
        <v>21</v>
      </c>
      <c r="C598" s="1" t="s">
        <v>113</v>
      </c>
      <c r="D598" s="1">
        <v>16</v>
      </c>
      <c r="E598" s="25" t="s">
        <v>23</v>
      </c>
      <c r="F598" s="589" t="s">
        <v>1125</v>
      </c>
      <c r="G598" s="1">
        <v>71</v>
      </c>
      <c r="H598" s="664"/>
      <c r="I598" s="449"/>
      <c r="J598" s="452"/>
      <c r="K598" s="504" t="str">
        <f>A598</f>
        <v>70625SJR</v>
      </c>
      <c r="L598" s="300" t="s">
        <v>868</v>
      </c>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75"/>
      <c r="BA598" s="84"/>
      <c r="BB598" s="232">
        <f t="shared" si="300"/>
        <v>0</v>
      </c>
      <c r="BC598" s="232">
        <f t="shared" si="264"/>
        <v>0</v>
      </c>
      <c r="BE598" s="129"/>
      <c r="BF598" s="6">
        <f t="shared" si="301"/>
        <v>0</v>
      </c>
      <c r="BG598" s="129"/>
      <c r="BH598" s="6">
        <f t="shared" si="289"/>
        <v>0</v>
      </c>
      <c r="BI598" s="121"/>
      <c r="BJ598" s="6">
        <f t="shared" si="290"/>
        <v>0</v>
      </c>
      <c r="BK598" s="129"/>
      <c r="BM598" s="121"/>
      <c r="BN598" s="6">
        <f t="shared" si="302"/>
        <v>0</v>
      </c>
      <c r="BO598" s="129"/>
      <c r="BP598" s="6">
        <f t="shared" si="291"/>
        <v>0</v>
      </c>
      <c r="BQ598" s="129"/>
      <c r="BR598" s="6">
        <f t="shared" si="303"/>
        <v>0</v>
      </c>
      <c r="BS598" s="8">
        <v>83</v>
      </c>
      <c r="BT598" s="8">
        <v>83</v>
      </c>
      <c r="BU598" s="415">
        <f t="shared" si="304"/>
        <v>6.916666666666667</v>
      </c>
      <c r="BV598" s="421">
        <f t="shared" si="305"/>
        <v>10.265060240963855</v>
      </c>
      <c r="BW598" s="420">
        <f t="shared" si="268"/>
        <v>10.265060240963855</v>
      </c>
      <c r="BX598" s="420"/>
      <c r="BY598" s="21" t="str">
        <f t="shared" si="306"/>
        <v>70625SJR</v>
      </c>
    </row>
    <row r="599" spans="1:77" ht="15" customHeight="1" thickBot="1" x14ac:dyDescent="0.25">
      <c r="A599" s="69"/>
      <c r="B599" s="24" t="s">
        <v>21</v>
      </c>
      <c r="C599" s="1" t="s">
        <v>556</v>
      </c>
      <c r="D599" s="1">
        <v>16</v>
      </c>
      <c r="E599" s="2" t="s">
        <v>23</v>
      </c>
      <c r="F599" s="589" t="s">
        <v>1125</v>
      </c>
      <c r="G599" s="1"/>
      <c r="H599" s="664"/>
      <c r="I599" s="449"/>
      <c r="J599" s="452"/>
      <c r="K599" s="50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75">
        <v>49</v>
      </c>
      <c r="BA599" s="84"/>
      <c r="BB599" s="232">
        <f t="shared" si="300"/>
        <v>0</v>
      </c>
      <c r="BC599" s="232">
        <f t="shared" si="264"/>
        <v>0</v>
      </c>
      <c r="BE599" s="129"/>
      <c r="BF599" s="6">
        <f t="shared" si="301"/>
        <v>0</v>
      </c>
      <c r="BG599" s="129"/>
      <c r="BH599" s="6">
        <f t="shared" si="289"/>
        <v>0</v>
      </c>
      <c r="BI599" s="121"/>
      <c r="BJ599" s="6">
        <f t="shared" si="290"/>
        <v>0</v>
      </c>
      <c r="BK599" s="129"/>
      <c r="BM599" s="121"/>
      <c r="BN599" s="6">
        <f t="shared" si="302"/>
        <v>0</v>
      </c>
      <c r="BO599" s="129"/>
      <c r="BP599" s="6">
        <f t="shared" si="291"/>
        <v>0</v>
      </c>
      <c r="BQ599" s="129"/>
      <c r="BR599" s="6">
        <f t="shared" si="303"/>
        <v>0</v>
      </c>
      <c r="BU599" s="415">
        <f t="shared" si="304"/>
        <v>0</v>
      </c>
      <c r="BV599" s="421">
        <f t="shared" si="305"/>
        <v>0</v>
      </c>
      <c r="BW599" s="420">
        <f t="shared" si="268"/>
        <v>0</v>
      </c>
      <c r="BX599" s="420"/>
      <c r="BY599" s="21">
        <f t="shared" si="306"/>
        <v>0</v>
      </c>
    </row>
    <row r="600" spans="1:77" ht="15" customHeight="1" thickBot="1" x14ac:dyDescent="0.25">
      <c r="A600" s="140" t="s">
        <v>554</v>
      </c>
      <c r="B600" s="24" t="s">
        <v>21</v>
      </c>
      <c r="C600" s="1" t="s">
        <v>111</v>
      </c>
      <c r="D600" s="1">
        <v>16</v>
      </c>
      <c r="E600" s="2"/>
      <c r="F600" s="589" t="s">
        <v>1125</v>
      </c>
      <c r="G600" s="1">
        <v>60</v>
      </c>
      <c r="H600" s="664"/>
      <c r="I600" s="449"/>
      <c r="J600" s="452"/>
      <c r="K600" s="504" t="str">
        <f>A600</f>
        <v>70625HJL</v>
      </c>
      <c r="L600" s="300" t="s">
        <v>850</v>
      </c>
      <c r="M600" s="1"/>
      <c r="N600" s="49"/>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75"/>
      <c r="BA600" s="84"/>
      <c r="BB600" s="232">
        <f t="shared" si="300"/>
        <v>0</v>
      </c>
      <c r="BC600" s="232">
        <f t="shared" si="264"/>
        <v>0</v>
      </c>
      <c r="BE600" s="129"/>
      <c r="BF600" s="6">
        <f t="shared" si="301"/>
        <v>0</v>
      </c>
      <c r="BG600" s="129"/>
      <c r="BH600" s="6">
        <f t="shared" si="289"/>
        <v>0</v>
      </c>
      <c r="BI600" s="121"/>
      <c r="BJ600" s="6">
        <f t="shared" si="290"/>
        <v>0</v>
      </c>
      <c r="BK600" s="129"/>
      <c r="BM600" s="121"/>
      <c r="BN600" s="6">
        <f t="shared" si="302"/>
        <v>0</v>
      </c>
      <c r="BO600" s="129"/>
      <c r="BP600" s="6">
        <f t="shared" si="291"/>
        <v>0</v>
      </c>
      <c r="BQ600" s="129"/>
      <c r="BR600" s="6">
        <f t="shared" si="303"/>
        <v>0</v>
      </c>
      <c r="BS600" s="8">
        <v>85</v>
      </c>
      <c r="BT600" s="8">
        <v>86</v>
      </c>
      <c r="BU600" s="415">
        <f t="shared" si="304"/>
        <v>7.166666666666667</v>
      </c>
      <c r="BV600" s="421">
        <f t="shared" si="305"/>
        <v>8.3720930232558128</v>
      </c>
      <c r="BW600" s="420">
        <f t="shared" si="268"/>
        <v>8.3720930232558128</v>
      </c>
      <c r="BX600" s="420"/>
      <c r="BY600" s="21" t="str">
        <f t="shared" si="306"/>
        <v>70625HJL</v>
      </c>
    </row>
    <row r="601" spans="1:77" ht="15" customHeight="1" thickBot="1" x14ac:dyDescent="0.25">
      <c r="A601" s="141" t="s">
        <v>555</v>
      </c>
      <c r="B601" s="24" t="s">
        <v>21</v>
      </c>
      <c r="C601" s="17" t="s">
        <v>112</v>
      </c>
      <c r="D601" s="17">
        <v>16</v>
      </c>
      <c r="E601" s="25" t="s">
        <v>23</v>
      </c>
      <c r="F601" s="589" t="s">
        <v>1125</v>
      </c>
      <c r="G601" s="17">
        <v>64</v>
      </c>
      <c r="H601" s="665"/>
      <c r="I601" s="536"/>
      <c r="J601" s="553"/>
      <c r="K601" s="505" t="str">
        <f>A601</f>
        <v>70625SJL</v>
      </c>
      <c r="L601" s="301" t="s">
        <v>843</v>
      </c>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77"/>
      <c r="BA601" s="85"/>
      <c r="BB601" s="232">
        <f t="shared" si="300"/>
        <v>0</v>
      </c>
      <c r="BC601" s="232">
        <f t="shared" si="264"/>
        <v>0</v>
      </c>
      <c r="BE601" s="130"/>
      <c r="BF601" s="6">
        <f t="shared" si="301"/>
        <v>0</v>
      </c>
      <c r="BG601" s="130"/>
      <c r="BH601" s="6">
        <f t="shared" si="289"/>
        <v>0</v>
      </c>
      <c r="BI601" s="124"/>
      <c r="BJ601" s="6">
        <f t="shared" si="290"/>
        <v>0</v>
      </c>
      <c r="BK601" s="130"/>
      <c r="BM601" s="124"/>
      <c r="BN601" s="6">
        <f t="shared" si="302"/>
        <v>0</v>
      </c>
      <c r="BO601" s="130"/>
      <c r="BP601" s="6">
        <f t="shared" si="291"/>
        <v>0</v>
      </c>
      <c r="BQ601" s="130"/>
      <c r="BR601" s="6">
        <f t="shared" si="303"/>
        <v>0</v>
      </c>
      <c r="BS601" s="8">
        <v>84</v>
      </c>
      <c r="BT601" s="8">
        <v>85</v>
      </c>
      <c r="BU601" s="415">
        <f t="shared" si="304"/>
        <v>7.083333333333333</v>
      </c>
      <c r="BV601" s="421">
        <f t="shared" si="305"/>
        <v>9.0352941176470587</v>
      </c>
      <c r="BW601" s="420">
        <f t="shared" si="268"/>
        <v>9.0352941176470587</v>
      </c>
      <c r="BX601" s="420"/>
      <c r="BY601" s="21" t="str">
        <f t="shared" si="306"/>
        <v>70625SJL</v>
      </c>
    </row>
    <row r="602" spans="1:77" ht="26.25" customHeight="1" x14ac:dyDescent="0.2">
      <c r="A602" s="80"/>
      <c r="B602" s="81"/>
      <c r="C602" s="81"/>
      <c r="D602" s="81"/>
      <c r="E602" s="82"/>
      <c r="F602" s="401"/>
      <c r="G602" s="81"/>
      <c r="H602" s="671"/>
      <c r="I602" s="401"/>
      <c r="J602" s="401"/>
      <c r="K602" s="81"/>
      <c r="L602" s="81"/>
      <c r="M602" s="81"/>
      <c r="N602" s="9"/>
      <c r="O602" s="81"/>
      <c r="P602" s="81"/>
      <c r="Q602" s="81"/>
      <c r="R602" s="81"/>
      <c r="S602" s="9"/>
      <c r="T602" s="9"/>
      <c r="U602" s="9"/>
      <c r="V602" s="9"/>
      <c r="W602" s="9"/>
      <c r="X602" s="9"/>
      <c r="Y602" s="9"/>
      <c r="Z602" s="9"/>
      <c r="AB602" s="9"/>
      <c r="AC602" s="9"/>
      <c r="AD602" s="9"/>
      <c r="AK602" s="9"/>
      <c r="AL602" s="9"/>
      <c r="AM602" s="9"/>
      <c r="AN602" s="9"/>
      <c r="AO602" s="9"/>
      <c r="AQ602" s="9"/>
      <c r="AR602" s="9"/>
      <c r="AS602" s="9"/>
      <c r="AZ602" s="9"/>
      <c r="BB602" s="232"/>
      <c r="BC602" s="232"/>
      <c r="BE602" s="195"/>
      <c r="BG602" s="195"/>
      <c r="BI602" s="81"/>
      <c r="BK602" s="195"/>
      <c r="BM602" s="81"/>
      <c r="BO602" s="195"/>
      <c r="BQ602" s="195"/>
      <c r="BV602" s="421"/>
      <c r="BW602" s="420">
        <f t="shared" si="268"/>
        <v>0</v>
      </c>
      <c r="BX602" s="420"/>
      <c r="BY602" s="80"/>
    </row>
    <row r="603" spans="1:77" ht="16.5" thickBot="1" x14ac:dyDescent="0.25">
      <c r="A603" s="15" t="s">
        <v>440</v>
      </c>
      <c r="B603" s="3"/>
      <c r="C603" s="3"/>
      <c r="D603" s="3"/>
      <c r="E603" s="16"/>
      <c r="F603" s="402"/>
      <c r="G603" s="3"/>
      <c r="H603" s="666"/>
      <c r="I603" s="402"/>
      <c r="J603" s="402"/>
      <c r="K603" s="3"/>
      <c r="N603" s="55"/>
      <c r="O603" s="9"/>
      <c r="P603" s="9"/>
      <c r="Q603" s="9"/>
      <c r="R603" s="9"/>
      <c r="S603" s="9"/>
      <c r="T603" s="9"/>
      <c r="U603" s="9"/>
      <c r="V603" s="9"/>
      <c r="W603" s="9"/>
      <c r="X603" s="9"/>
      <c r="Y603" s="9"/>
      <c r="Z603" s="9"/>
      <c r="AB603" s="9"/>
      <c r="AC603" s="9"/>
      <c r="AD603" s="9"/>
      <c r="AK603" s="9"/>
      <c r="AL603" s="9"/>
      <c r="AM603" s="9"/>
      <c r="AN603" s="9"/>
      <c r="AO603" s="9"/>
      <c r="AQ603" s="9"/>
      <c r="AR603" s="9"/>
      <c r="AS603" s="9"/>
      <c r="AZ603" s="9"/>
      <c r="BB603" s="232"/>
      <c r="BC603" s="232"/>
      <c r="BE603" s="190"/>
      <c r="BG603" s="190"/>
      <c r="BI603" s="9"/>
      <c r="BK603" s="190"/>
      <c r="BM603" s="9"/>
      <c r="BO603" s="190"/>
      <c r="BQ603" s="190"/>
      <c r="BV603" s="421"/>
      <c r="BW603" s="420">
        <f t="shared" si="268"/>
        <v>0</v>
      </c>
      <c r="BX603" s="420"/>
      <c r="BY603" s="15" t="s">
        <v>440</v>
      </c>
    </row>
    <row r="604" spans="1:77" ht="16.5" customHeight="1" thickBot="1" x14ac:dyDescent="0.25">
      <c r="A604" s="71" t="s">
        <v>431</v>
      </c>
      <c r="B604" s="24" t="s">
        <v>21</v>
      </c>
      <c r="C604" s="24" t="s">
        <v>313</v>
      </c>
      <c r="D604" s="24">
        <v>16</v>
      </c>
      <c r="E604" s="25"/>
      <c r="F604" s="588"/>
      <c r="G604" s="24">
        <v>106</v>
      </c>
      <c r="H604" s="663"/>
      <c r="I604" s="535"/>
      <c r="J604" s="554" t="s">
        <v>1559</v>
      </c>
      <c r="K604" s="506" t="str">
        <f>A604</f>
        <v>G30775H</v>
      </c>
      <c r="L604" s="299" t="s">
        <v>869</v>
      </c>
      <c r="M604" s="24" t="s">
        <v>1540</v>
      </c>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07">
        <v>8</v>
      </c>
      <c r="BA604" s="83"/>
      <c r="BB604" s="232">
        <f>G604*BA604</f>
        <v>0</v>
      </c>
      <c r="BC604" s="232">
        <f t="shared" ref="BC604:BC700" si="307">BB604*$BC$5</f>
        <v>0</v>
      </c>
      <c r="BE604" s="223"/>
      <c r="BF604" s="6">
        <f>BE604*AZ604</f>
        <v>0</v>
      </c>
      <c r="BG604" s="223"/>
      <c r="BH604" s="6">
        <f>BG604*AZ604</f>
        <v>0</v>
      </c>
      <c r="BI604" s="156"/>
      <c r="BJ604" s="6">
        <f>BI604*AZ604</f>
        <v>0</v>
      </c>
      <c r="BK604" s="223"/>
      <c r="BM604" s="156"/>
      <c r="BN604" s="6">
        <f>BM604*AZ604</f>
        <v>0</v>
      </c>
      <c r="BO604" s="223"/>
      <c r="BP604" s="6">
        <f>BO604*AZ604</f>
        <v>0</v>
      </c>
      <c r="BQ604" s="223"/>
      <c r="BR604" s="6">
        <f>BQ604*AZ604</f>
        <v>0</v>
      </c>
      <c r="BS604" s="8">
        <v>45</v>
      </c>
      <c r="BT604" s="8">
        <v>43</v>
      </c>
      <c r="BU604" s="415">
        <f>BT604/12</f>
        <v>3.5833333333333335</v>
      </c>
      <c r="BV604" s="421">
        <f>IF(OR(BT604=0),0,((G604-I604)/BU604))</f>
        <v>29.581395348837209</v>
      </c>
      <c r="BW604" s="420">
        <f t="shared" si="268"/>
        <v>29.581395348837209</v>
      </c>
      <c r="BX604" s="420"/>
      <c r="BY604" s="21" t="str">
        <f>A604</f>
        <v>G30775H</v>
      </c>
    </row>
    <row r="605" spans="1:77" ht="16.5" customHeight="1" thickBot="1" x14ac:dyDescent="0.25">
      <c r="A605" s="69" t="s">
        <v>430</v>
      </c>
      <c r="B605" s="24" t="s">
        <v>21</v>
      </c>
      <c r="C605" s="1" t="s">
        <v>432</v>
      </c>
      <c r="D605" s="1">
        <v>16</v>
      </c>
      <c r="E605" s="2"/>
      <c r="F605" s="589"/>
      <c r="G605" s="1">
        <v>39</v>
      </c>
      <c r="H605" s="664"/>
      <c r="I605" s="449"/>
      <c r="J605" s="452"/>
      <c r="K605" s="508" t="str">
        <f>A605</f>
        <v>G40775H</v>
      </c>
      <c r="L605" s="300" t="s">
        <v>869</v>
      </c>
      <c r="M605" s="1" t="s">
        <v>1230</v>
      </c>
      <c r="N605" s="49"/>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75"/>
      <c r="BA605" s="84"/>
      <c r="BB605" s="232">
        <f>G605*BA605</f>
        <v>0</v>
      </c>
      <c r="BC605" s="232">
        <f t="shared" si="307"/>
        <v>0</v>
      </c>
      <c r="BE605" s="225"/>
      <c r="BF605" s="6">
        <f>BE605*AZ605</f>
        <v>0</v>
      </c>
      <c r="BG605" s="224"/>
      <c r="BH605" s="6">
        <f>BG605*AZ605</f>
        <v>0</v>
      </c>
      <c r="BI605" s="157"/>
      <c r="BJ605" s="6">
        <f>BI605*AZ605</f>
        <v>0</v>
      </c>
      <c r="BK605" s="224"/>
      <c r="BM605" s="225"/>
      <c r="BN605" s="6">
        <f>BM605*AZ605</f>
        <v>0</v>
      </c>
      <c r="BO605" s="225"/>
      <c r="BP605" s="6">
        <f>BO605*AZ605</f>
        <v>0</v>
      </c>
      <c r="BQ605" s="224"/>
      <c r="BR605" s="6">
        <f>BQ605*AZ605</f>
        <v>0</v>
      </c>
      <c r="BS605" s="8">
        <v>6</v>
      </c>
      <c r="BT605" s="8">
        <v>6</v>
      </c>
      <c r="BU605" s="415">
        <f>BT605/12</f>
        <v>0.5</v>
      </c>
      <c r="BV605" s="421">
        <f>IF(OR(BT605=0),0,((G605-I605)/BU605))</f>
        <v>78</v>
      </c>
      <c r="BW605" s="420">
        <f t="shared" si="268"/>
        <v>78</v>
      </c>
      <c r="BX605" s="420"/>
      <c r="BY605" s="21" t="str">
        <f>A605</f>
        <v>G40775H</v>
      </c>
    </row>
    <row r="606" spans="1:77" ht="15.75" customHeight="1" thickBot="1" x14ac:dyDescent="0.25">
      <c r="A606" s="70" t="s">
        <v>1136</v>
      </c>
      <c r="B606" s="24" t="s">
        <v>21</v>
      </c>
      <c r="C606" s="24" t="s">
        <v>1137</v>
      </c>
      <c r="D606" s="17">
        <v>16</v>
      </c>
      <c r="E606" s="18"/>
      <c r="F606" s="591"/>
      <c r="G606" s="17">
        <v>5</v>
      </c>
      <c r="H606" s="718" t="s">
        <v>1550</v>
      </c>
      <c r="I606" s="536"/>
      <c r="J606" s="553"/>
      <c r="K606" s="508" t="str">
        <f>A606</f>
        <v>PG60775H</v>
      </c>
      <c r="L606" s="301" t="s">
        <v>869</v>
      </c>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77"/>
      <c r="BA606" s="85"/>
      <c r="BB606" s="232"/>
      <c r="BC606" s="232"/>
      <c r="BE606" s="225"/>
      <c r="BG606" s="225"/>
      <c r="BI606" s="157"/>
      <c r="BK606" s="225"/>
      <c r="BM606" s="157"/>
      <c r="BO606" s="225"/>
      <c r="BQ606" s="225"/>
      <c r="BS606" s="8">
        <v>8</v>
      </c>
      <c r="BT606" s="8">
        <v>9</v>
      </c>
      <c r="BV606" s="421"/>
      <c r="BW606" s="420" t="e">
        <f t="shared" si="268"/>
        <v>#DIV/0!</v>
      </c>
      <c r="BX606" s="420"/>
      <c r="BY606" s="21" t="str">
        <f>A606</f>
        <v>PG60775H</v>
      </c>
    </row>
    <row r="607" spans="1:77" ht="16.5" thickBot="1" x14ac:dyDescent="0.25">
      <c r="A607" s="15" t="s">
        <v>319</v>
      </c>
      <c r="B607" s="3"/>
      <c r="C607" s="3"/>
      <c r="D607" s="3"/>
      <c r="E607" s="16"/>
      <c r="F607" s="402"/>
      <c r="G607" s="3"/>
      <c r="H607" s="666"/>
      <c r="I607" s="402"/>
      <c r="J607" s="402"/>
      <c r="K607" s="3"/>
      <c r="N607" s="137"/>
      <c r="O607" s="9"/>
      <c r="P607" s="9"/>
      <c r="Q607" s="9"/>
      <c r="R607" s="9"/>
      <c r="S607" s="9"/>
      <c r="T607" s="9"/>
      <c r="U607" s="9"/>
      <c r="V607" s="9"/>
      <c r="W607" s="9"/>
      <c r="X607" s="9"/>
      <c r="Y607" s="9"/>
      <c r="Z607" s="9"/>
      <c r="AB607" s="9"/>
      <c r="AC607" s="9"/>
      <c r="AD607" s="9"/>
      <c r="AK607" s="9"/>
      <c r="AL607" s="9"/>
      <c r="AM607" s="9"/>
      <c r="AN607" s="9"/>
      <c r="AO607" s="9"/>
      <c r="AQ607" s="9"/>
      <c r="AR607" s="9"/>
      <c r="AS607" s="9"/>
      <c r="AZ607" s="9"/>
      <c r="BA607" s="91"/>
      <c r="BB607" s="232"/>
      <c r="BC607" s="232"/>
      <c r="BE607" s="221"/>
      <c r="BG607" s="221"/>
      <c r="BH607" s="6">
        <f t="shared" ref="BH607:BH627" si="308">BG607*AZ607</f>
        <v>0</v>
      </c>
      <c r="BI607" s="127"/>
      <c r="BJ607" s="6">
        <f t="shared" ref="BJ607:BJ627" si="309">BI607*AZ607</f>
        <v>0</v>
      </c>
      <c r="BK607" s="221"/>
      <c r="BM607" s="127"/>
      <c r="BO607" s="221"/>
      <c r="BP607" s="6">
        <f t="shared" ref="BP607:BP627" si="310">BO607*AZ607</f>
        <v>0</v>
      </c>
      <c r="BQ607" s="221"/>
      <c r="BV607" s="421"/>
      <c r="BW607" s="420">
        <f t="shared" si="268"/>
        <v>0</v>
      </c>
      <c r="BX607" s="420"/>
      <c r="BY607" s="15" t="s">
        <v>319</v>
      </c>
    </row>
    <row r="608" spans="1:77" ht="15.75" customHeight="1" thickBot="1" x14ac:dyDescent="0.25">
      <c r="A608" s="108">
        <v>4220</v>
      </c>
      <c r="B608" s="24" t="s">
        <v>21</v>
      </c>
      <c r="C608" s="24" t="s">
        <v>314</v>
      </c>
      <c r="D608" s="24">
        <v>16</v>
      </c>
      <c r="E608" s="25" t="s">
        <v>23</v>
      </c>
      <c r="F608" s="588" t="s">
        <v>1124</v>
      </c>
      <c r="G608" s="24"/>
      <c r="H608" s="663"/>
      <c r="I608" s="535"/>
      <c r="J608" s="554"/>
      <c r="K608" s="510">
        <f t="shared" ref="K608:K613" si="311">A608</f>
        <v>4220</v>
      </c>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07">
        <v>49</v>
      </c>
      <c r="BA608" s="83">
        <v>273</v>
      </c>
      <c r="BB608" s="232">
        <f t="shared" ref="BB608:BB613" si="312">G608*BA608</f>
        <v>0</v>
      </c>
      <c r="BC608" s="232">
        <f t="shared" si="307"/>
        <v>0</v>
      </c>
      <c r="BE608" s="129"/>
      <c r="BF608" s="6">
        <f t="shared" ref="BF608:BF613" si="313">BE608*AZ608</f>
        <v>0</v>
      </c>
      <c r="BG608" s="129"/>
      <c r="BH608" s="6">
        <f t="shared" si="308"/>
        <v>0</v>
      </c>
      <c r="BI608" s="121"/>
      <c r="BJ608" s="6">
        <f t="shared" si="309"/>
        <v>0</v>
      </c>
      <c r="BK608" s="129"/>
      <c r="BM608" s="121"/>
      <c r="BN608" s="6">
        <f t="shared" ref="BN608:BN613" si="314">BM608*AZ608</f>
        <v>0</v>
      </c>
      <c r="BO608" s="129"/>
      <c r="BP608" s="6">
        <f t="shared" si="310"/>
        <v>0</v>
      </c>
      <c r="BQ608" s="129"/>
      <c r="BR608" s="6">
        <f t="shared" ref="BR608:BR613" si="315">BQ608*AZ608</f>
        <v>0</v>
      </c>
      <c r="BS608" s="8">
        <v>4</v>
      </c>
      <c r="BT608" s="8">
        <v>3</v>
      </c>
      <c r="BU608" s="415">
        <f t="shared" ref="BU608:BU613" si="316">BT608/12</f>
        <v>0.25</v>
      </c>
      <c r="BV608" s="421">
        <f t="shared" ref="BV608:BV613" si="317">IF(OR(BT608=0),0,((G608-I608)/BU608))</f>
        <v>0</v>
      </c>
      <c r="BW608" s="420">
        <f t="shared" ref="BW608:BW671" si="318">IF(OR(BT608=0),0,((G608+BI608+BO608+BE608+BG608+BM608+BK608+BQ608-I608)/BU608))</f>
        <v>0</v>
      </c>
      <c r="BX608" s="420"/>
      <c r="BY608" s="21">
        <f t="shared" ref="BY608:BY613" si="319">A608</f>
        <v>4220</v>
      </c>
    </row>
    <row r="609" spans="1:77" ht="15.75" customHeight="1" thickBot="1" x14ac:dyDescent="0.25">
      <c r="A609" s="69" t="s">
        <v>315</v>
      </c>
      <c r="B609" s="24" t="s">
        <v>21</v>
      </c>
      <c r="C609" s="1" t="s">
        <v>316</v>
      </c>
      <c r="D609" s="24">
        <v>16</v>
      </c>
      <c r="E609" s="2"/>
      <c r="F609" s="589"/>
      <c r="G609" s="1">
        <v>14</v>
      </c>
      <c r="H609" s="664"/>
      <c r="I609" s="449"/>
      <c r="J609" s="452"/>
      <c r="K609" s="508" t="str">
        <f t="shared" si="311"/>
        <v>G68775HJR</v>
      </c>
      <c r="L609" s="300" t="s">
        <v>870</v>
      </c>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75">
        <v>24.5</v>
      </c>
      <c r="BA609" s="84"/>
      <c r="BB609" s="232">
        <f t="shared" si="312"/>
        <v>0</v>
      </c>
      <c r="BC609" s="232">
        <f t="shared" si="307"/>
        <v>0</v>
      </c>
      <c r="BE609" s="129"/>
      <c r="BF609" s="6">
        <f t="shared" si="313"/>
        <v>0</v>
      </c>
      <c r="BG609" s="129"/>
      <c r="BH609" s="6">
        <f t="shared" si="308"/>
        <v>0</v>
      </c>
      <c r="BI609" s="121"/>
      <c r="BJ609" s="6">
        <f t="shared" si="309"/>
        <v>0</v>
      </c>
      <c r="BK609" s="129"/>
      <c r="BM609" s="121"/>
      <c r="BN609" s="6">
        <f t="shared" si="314"/>
        <v>0</v>
      </c>
      <c r="BO609" s="129"/>
      <c r="BP609" s="6">
        <f t="shared" si="310"/>
        <v>0</v>
      </c>
      <c r="BQ609" s="129"/>
      <c r="BR609" s="6">
        <f t="shared" si="315"/>
        <v>0</v>
      </c>
      <c r="BS609" s="8">
        <v>11</v>
      </c>
      <c r="BT609" s="8">
        <v>1</v>
      </c>
      <c r="BU609" s="415">
        <f t="shared" si="316"/>
        <v>8.3333333333333329E-2</v>
      </c>
      <c r="BV609" s="421">
        <f t="shared" si="317"/>
        <v>168</v>
      </c>
      <c r="BW609" s="420">
        <f t="shared" si="318"/>
        <v>168</v>
      </c>
      <c r="BX609" s="420"/>
      <c r="BY609" s="21" t="str">
        <f t="shared" si="319"/>
        <v>G68775HJR</v>
      </c>
    </row>
    <row r="610" spans="1:77" ht="15.75" customHeight="1" thickBot="1" x14ac:dyDescent="0.25">
      <c r="A610" s="69" t="s">
        <v>317</v>
      </c>
      <c r="B610" s="24" t="s">
        <v>21</v>
      </c>
      <c r="C610" s="1" t="s">
        <v>318</v>
      </c>
      <c r="D610" s="24">
        <v>16</v>
      </c>
      <c r="E610" s="25" t="s">
        <v>23</v>
      </c>
      <c r="F610" s="589"/>
      <c r="G610" s="1">
        <v>4</v>
      </c>
      <c r="H610" s="664"/>
      <c r="I610" s="449"/>
      <c r="J610" s="452"/>
      <c r="K610" s="508" t="str">
        <f t="shared" si="311"/>
        <v>G68775SJR</v>
      </c>
      <c r="L610" s="300" t="s">
        <v>871</v>
      </c>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75">
        <v>24.5</v>
      </c>
      <c r="BA610" s="84"/>
      <c r="BB610" s="232">
        <f t="shared" si="312"/>
        <v>0</v>
      </c>
      <c r="BC610" s="232">
        <f t="shared" si="307"/>
        <v>0</v>
      </c>
      <c r="BE610" s="129"/>
      <c r="BF610" s="6">
        <f t="shared" si="313"/>
        <v>0</v>
      </c>
      <c r="BG610" s="129"/>
      <c r="BH610" s="6">
        <f t="shared" si="308"/>
        <v>0</v>
      </c>
      <c r="BI610" s="121"/>
      <c r="BJ610" s="6">
        <f t="shared" si="309"/>
        <v>0</v>
      </c>
      <c r="BK610" s="129"/>
      <c r="BM610" s="121"/>
      <c r="BN610" s="6">
        <f t="shared" si="314"/>
        <v>0</v>
      </c>
      <c r="BO610" s="129"/>
      <c r="BP610" s="6">
        <f t="shared" si="310"/>
        <v>0</v>
      </c>
      <c r="BQ610" s="129"/>
      <c r="BR610" s="6">
        <f t="shared" si="315"/>
        <v>0</v>
      </c>
      <c r="BS610" s="8">
        <v>6</v>
      </c>
      <c r="BT610" s="8">
        <v>5</v>
      </c>
      <c r="BU610" s="415">
        <f t="shared" si="316"/>
        <v>0.41666666666666669</v>
      </c>
      <c r="BV610" s="421">
        <f t="shared" si="317"/>
        <v>9.6</v>
      </c>
      <c r="BW610" s="420">
        <f t="shared" si="318"/>
        <v>9.6</v>
      </c>
      <c r="BX610" s="420"/>
      <c r="BY610" s="21" t="str">
        <f t="shared" si="319"/>
        <v>G68775SJR</v>
      </c>
    </row>
    <row r="611" spans="1:77" ht="15.75" customHeight="1" thickBot="1" x14ac:dyDescent="0.25">
      <c r="A611" s="109">
        <v>4221</v>
      </c>
      <c r="B611" s="24" t="s">
        <v>21</v>
      </c>
      <c r="C611" s="1" t="s">
        <v>314</v>
      </c>
      <c r="D611" s="24">
        <v>16</v>
      </c>
      <c r="E611" s="2" t="s">
        <v>23</v>
      </c>
      <c r="F611" s="588" t="s">
        <v>1124</v>
      </c>
      <c r="G611" s="1"/>
      <c r="H611" s="664"/>
      <c r="I611" s="449"/>
      <c r="J611" s="452"/>
      <c r="K611" s="498">
        <f t="shared" si="311"/>
        <v>4221</v>
      </c>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75">
        <v>49</v>
      </c>
      <c r="BA611" s="84">
        <v>273</v>
      </c>
      <c r="BB611" s="232">
        <f t="shared" si="312"/>
        <v>0</v>
      </c>
      <c r="BC611" s="232">
        <f t="shared" si="307"/>
        <v>0</v>
      </c>
      <c r="BE611" s="129"/>
      <c r="BF611" s="6">
        <f t="shared" si="313"/>
        <v>0</v>
      </c>
      <c r="BG611" s="129"/>
      <c r="BH611" s="6">
        <f t="shared" si="308"/>
        <v>0</v>
      </c>
      <c r="BI611" s="121"/>
      <c r="BJ611" s="6">
        <f t="shared" si="309"/>
        <v>0</v>
      </c>
      <c r="BK611" s="129"/>
      <c r="BM611" s="121"/>
      <c r="BN611" s="6">
        <f t="shared" si="314"/>
        <v>0</v>
      </c>
      <c r="BO611" s="129"/>
      <c r="BP611" s="6">
        <f t="shared" si="310"/>
        <v>0</v>
      </c>
      <c r="BQ611" s="129"/>
      <c r="BR611" s="6">
        <f t="shared" si="315"/>
        <v>0</v>
      </c>
      <c r="BS611" s="8">
        <v>7</v>
      </c>
      <c r="BT611" s="8">
        <v>5</v>
      </c>
      <c r="BU611" s="415">
        <f t="shared" si="316"/>
        <v>0.41666666666666669</v>
      </c>
      <c r="BV611" s="421">
        <f t="shared" si="317"/>
        <v>0</v>
      </c>
      <c r="BW611" s="420">
        <f t="shared" si="318"/>
        <v>0</v>
      </c>
      <c r="BX611" s="420"/>
      <c r="BY611" s="21">
        <f t="shared" si="319"/>
        <v>4221</v>
      </c>
    </row>
    <row r="612" spans="1:77" ht="15.75" customHeight="1" thickBot="1" x14ac:dyDescent="0.25">
      <c r="A612" s="69" t="s">
        <v>320</v>
      </c>
      <c r="B612" s="24" t="s">
        <v>21</v>
      </c>
      <c r="C612" s="1" t="s">
        <v>321</v>
      </c>
      <c r="D612" s="24">
        <v>16</v>
      </c>
      <c r="E612" s="2"/>
      <c r="F612" s="589"/>
      <c r="G612" s="1">
        <v>7</v>
      </c>
      <c r="H612" s="664"/>
      <c r="I612" s="449"/>
      <c r="J612" s="452"/>
      <c r="K612" s="508" t="str">
        <f t="shared" si="311"/>
        <v>G68775HJL</v>
      </c>
      <c r="L612" s="300" t="s">
        <v>872</v>
      </c>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75">
        <v>24.5</v>
      </c>
      <c r="BA612" s="84"/>
      <c r="BB612" s="232">
        <f t="shared" si="312"/>
        <v>0</v>
      </c>
      <c r="BC612" s="232">
        <f t="shared" si="307"/>
        <v>0</v>
      </c>
      <c r="BE612" s="129"/>
      <c r="BF612" s="6">
        <f t="shared" si="313"/>
        <v>0</v>
      </c>
      <c r="BG612" s="129"/>
      <c r="BH612" s="6">
        <f t="shared" si="308"/>
        <v>0</v>
      </c>
      <c r="BI612" s="121"/>
      <c r="BJ612" s="6">
        <f t="shared" si="309"/>
        <v>0</v>
      </c>
      <c r="BK612" s="129"/>
      <c r="BM612" s="121"/>
      <c r="BN612" s="6">
        <f t="shared" si="314"/>
        <v>0</v>
      </c>
      <c r="BO612" s="129"/>
      <c r="BP612" s="6">
        <f t="shared" si="310"/>
        <v>0</v>
      </c>
      <c r="BQ612" s="129"/>
      <c r="BR612" s="6">
        <f t="shared" si="315"/>
        <v>0</v>
      </c>
      <c r="BS612" s="8">
        <v>14</v>
      </c>
      <c r="BT612" s="8">
        <v>12</v>
      </c>
      <c r="BU612" s="415">
        <f t="shared" si="316"/>
        <v>1</v>
      </c>
      <c r="BV612" s="421">
        <f t="shared" si="317"/>
        <v>7</v>
      </c>
      <c r="BW612" s="420">
        <f t="shared" si="318"/>
        <v>7</v>
      </c>
      <c r="BX612" s="420"/>
      <c r="BY612" s="21" t="str">
        <f t="shared" si="319"/>
        <v>G68775HJL</v>
      </c>
    </row>
    <row r="613" spans="1:77" ht="15.75" customHeight="1" x14ac:dyDescent="0.2">
      <c r="A613" s="69" t="s">
        <v>322</v>
      </c>
      <c r="B613" s="24" t="s">
        <v>21</v>
      </c>
      <c r="C613" s="1" t="s">
        <v>323</v>
      </c>
      <c r="D613" s="24">
        <v>16</v>
      </c>
      <c r="E613" s="25" t="s">
        <v>23</v>
      </c>
      <c r="F613" s="589"/>
      <c r="G613" s="1">
        <v>30</v>
      </c>
      <c r="H613" s="664"/>
      <c r="I613" s="449"/>
      <c r="J613" s="452"/>
      <c r="K613" s="508" t="str">
        <f t="shared" si="311"/>
        <v>G68775SJL</v>
      </c>
      <c r="L613" s="300" t="s">
        <v>1065</v>
      </c>
      <c r="M613" s="1"/>
      <c r="N613" s="5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75">
        <v>24.5</v>
      </c>
      <c r="BA613" s="84"/>
      <c r="BB613" s="232">
        <f t="shared" si="312"/>
        <v>0</v>
      </c>
      <c r="BC613" s="232">
        <f t="shared" si="307"/>
        <v>0</v>
      </c>
      <c r="BE613" s="129"/>
      <c r="BF613" s="6">
        <f t="shared" si="313"/>
        <v>0</v>
      </c>
      <c r="BG613" s="129"/>
      <c r="BH613" s="6">
        <f t="shared" si="308"/>
        <v>0</v>
      </c>
      <c r="BI613" s="121"/>
      <c r="BJ613" s="6">
        <f t="shared" si="309"/>
        <v>0</v>
      </c>
      <c r="BK613" s="129"/>
      <c r="BM613" s="121"/>
      <c r="BN613" s="6">
        <f t="shared" si="314"/>
        <v>0</v>
      </c>
      <c r="BO613" s="129"/>
      <c r="BP613" s="6">
        <f t="shared" si="310"/>
        <v>0</v>
      </c>
      <c r="BQ613" s="129"/>
      <c r="BR613" s="6">
        <f t="shared" si="315"/>
        <v>0</v>
      </c>
      <c r="BS613" s="8">
        <v>9</v>
      </c>
      <c r="BT613" s="8">
        <v>7</v>
      </c>
      <c r="BU613" s="415">
        <f t="shared" si="316"/>
        <v>0.58333333333333337</v>
      </c>
      <c r="BV613" s="421">
        <f t="shared" si="317"/>
        <v>51.428571428571423</v>
      </c>
      <c r="BW613" s="420">
        <f t="shared" si="318"/>
        <v>51.428571428571423</v>
      </c>
      <c r="BX613" s="420"/>
      <c r="BY613" s="21" t="str">
        <f t="shared" si="319"/>
        <v>G68775SJL</v>
      </c>
    </row>
    <row r="614" spans="1:77" ht="26.25" customHeight="1" x14ac:dyDescent="0.2">
      <c r="A614" s="65"/>
      <c r="B614" s="52"/>
      <c r="C614" s="52"/>
      <c r="D614" s="52"/>
      <c r="E614" s="60"/>
      <c r="F614" s="406"/>
      <c r="G614" s="1"/>
      <c r="H614" s="669"/>
      <c r="I614" s="406"/>
      <c r="J614" s="406"/>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213"/>
      <c r="BB614" s="232"/>
      <c r="BC614" s="232"/>
      <c r="BE614" s="222"/>
      <c r="BG614" s="222"/>
      <c r="BH614" s="6">
        <f t="shared" si="308"/>
        <v>0</v>
      </c>
      <c r="BI614" s="126"/>
      <c r="BJ614" s="6">
        <f t="shared" si="309"/>
        <v>0</v>
      </c>
      <c r="BK614" s="222"/>
      <c r="BM614" s="126"/>
      <c r="BO614" s="222"/>
      <c r="BP614" s="6">
        <f t="shared" si="310"/>
        <v>0</v>
      </c>
      <c r="BQ614" s="222"/>
      <c r="BV614" s="421"/>
      <c r="BW614" s="420">
        <f t="shared" si="318"/>
        <v>0</v>
      </c>
      <c r="BX614" s="420"/>
      <c r="BY614" s="65"/>
    </row>
    <row r="615" spans="1:77" ht="15.75" customHeight="1" thickBot="1" x14ac:dyDescent="0.25">
      <c r="A615" s="109">
        <v>4224</v>
      </c>
      <c r="B615" s="1" t="s">
        <v>21</v>
      </c>
      <c r="C615" s="1" t="s">
        <v>400</v>
      </c>
      <c r="D615" s="1">
        <v>16</v>
      </c>
      <c r="E615" s="2" t="s">
        <v>23</v>
      </c>
      <c r="F615" s="589" t="s">
        <v>1125</v>
      </c>
      <c r="G615" s="1"/>
      <c r="H615" s="664"/>
      <c r="I615" s="449"/>
      <c r="J615" s="452"/>
      <c r="K615" s="498">
        <f t="shared" ref="K615:K620" si="320">A615</f>
        <v>4224</v>
      </c>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75">
        <v>53</v>
      </c>
      <c r="BA615" s="84">
        <v>281</v>
      </c>
      <c r="BB615" s="232">
        <f t="shared" ref="BB615:BB620" si="321">G615*BA615</f>
        <v>0</v>
      </c>
      <c r="BC615" s="232">
        <f t="shared" ref="BC615:BC620" si="322">BB615*$BC$5</f>
        <v>0</v>
      </c>
      <c r="BE615" s="129"/>
      <c r="BF615" s="6">
        <f t="shared" ref="BF615:BF620" si="323">BE615*AZ615</f>
        <v>0</v>
      </c>
      <c r="BG615" s="129"/>
      <c r="BH615" s="6">
        <f t="shared" si="308"/>
        <v>0</v>
      </c>
      <c r="BI615" s="121"/>
      <c r="BJ615" s="6">
        <f t="shared" si="309"/>
        <v>0</v>
      </c>
      <c r="BK615" s="129"/>
      <c r="BM615" s="121"/>
      <c r="BN615" s="6">
        <f t="shared" ref="BN615:BN620" si="324">BM615*AZ615</f>
        <v>0</v>
      </c>
      <c r="BO615" s="129"/>
      <c r="BP615" s="6">
        <f t="shared" si="310"/>
        <v>0</v>
      </c>
      <c r="BQ615" s="129"/>
      <c r="BR615" s="6">
        <f t="shared" ref="BR615:BR620" si="325">BQ615*AZ615</f>
        <v>0</v>
      </c>
      <c r="BS615" s="8">
        <v>9</v>
      </c>
      <c r="BT615" s="8">
        <v>11</v>
      </c>
      <c r="BU615" s="415">
        <f t="shared" ref="BU615:BU620" si="326">BT615/12</f>
        <v>0.91666666666666663</v>
      </c>
      <c r="BV615" s="421">
        <f t="shared" ref="BV615:BV620" si="327">IF(OR(BT615=0),0,((G615-I615)/BU615))</f>
        <v>0</v>
      </c>
      <c r="BW615" s="420">
        <f t="shared" si="318"/>
        <v>0</v>
      </c>
      <c r="BX615" s="420"/>
      <c r="BY615" s="21">
        <f t="shared" ref="BY615:BY620" si="328">A615</f>
        <v>4224</v>
      </c>
    </row>
    <row r="616" spans="1:77" ht="15.75" customHeight="1" thickBot="1" x14ac:dyDescent="0.25">
      <c r="A616" s="69" t="s">
        <v>397</v>
      </c>
      <c r="B616" s="1" t="s">
        <v>21</v>
      </c>
      <c r="C616" s="1" t="s">
        <v>394</v>
      </c>
      <c r="D616" s="1">
        <v>16</v>
      </c>
      <c r="E616" s="2"/>
      <c r="F616" s="589"/>
      <c r="G616" s="1">
        <v>79</v>
      </c>
      <c r="H616" s="664"/>
      <c r="I616" s="449"/>
      <c r="J616" s="554" t="s">
        <v>1559</v>
      </c>
      <c r="K616" s="508" t="str">
        <f t="shared" si="320"/>
        <v>G70775HJR</v>
      </c>
      <c r="L616" s="300" t="s">
        <v>873</v>
      </c>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75">
        <v>26.5</v>
      </c>
      <c r="BA616" s="84"/>
      <c r="BB616" s="232">
        <f t="shared" si="321"/>
        <v>0</v>
      </c>
      <c r="BC616" s="232">
        <f t="shared" si="322"/>
        <v>0</v>
      </c>
      <c r="BE616" s="129"/>
      <c r="BF616" s="6">
        <f t="shared" si="323"/>
        <v>0</v>
      </c>
      <c r="BG616" s="129"/>
      <c r="BH616" s="6">
        <f t="shared" si="308"/>
        <v>0</v>
      </c>
      <c r="BI616" s="121"/>
      <c r="BJ616" s="6">
        <f t="shared" si="309"/>
        <v>0</v>
      </c>
      <c r="BK616" s="129"/>
      <c r="BM616" s="121"/>
      <c r="BN616" s="6">
        <f t="shared" si="324"/>
        <v>0</v>
      </c>
      <c r="BO616" s="129"/>
      <c r="BP616" s="6">
        <f t="shared" si="310"/>
        <v>0</v>
      </c>
      <c r="BQ616" s="129"/>
      <c r="BR616" s="6">
        <f t="shared" si="325"/>
        <v>0</v>
      </c>
      <c r="BS616" s="8">
        <v>20</v>
      </c>
      <c r="BT616" s="8">
        <v>22</v>
      </c>
      <c r="BU616" s="415">
        <f t="shared" si="326"/>
        <v>1.8333333333333333</v>
      </c>
      <c r="BV616" s="421">
        <f t="shared" si="327"/>
        <v>43.090909090909093</v>
      </c>
      <c r="BW616" s="420">
        <f t="shared" si="318"/>
        <v>43.090909090909093</v>
      </c>
      <c r="BX616" s="420"/>
      <c r="BY616" s="21" t="str">
        <f t="shared" si="328"/>
        <v>G70775HJR</v>
      </c>
    </row>
    <row r="617" spans="1:77" ht="15.75" customHeight="1" x14ac:dyDescent="0.2">
      <c r="A617" s="69" t="s">
        <v>485</v>
      </c>
      <c r="B617" s="1" t="s">
        <v>21</v>
      </c>
      <c r="C617" s="1" t="s">
        <v>396</v>
      </c>
      <c r="D617" s="1">
        <v>16</v>
      </c>
      <c r="E617" s="2" t="s">
        <v>23</v>
      </c>
      <c r="F617" s="589"/>
      <c r="G617" s="1">
        <v>25</v>
      </c>
      <c r="H617" s="664"/>
      <c r="I617" s="449"/>
      <c r="J617" s="554" t="s">
        <v>1559</v>
      </c>
      <c r="K617" s="508" t="str">
        <f t="shared" si="320"/>
        <v>G70775SJR</v>
      </c>
      <c r="L617" s="300" t="s">
        <v>874</v>
      </c>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75"/>
      <c r="BA617" s="84"/>
      <c r="BB617" s="232">
        <f t="shared" si="321"/>
        <v>0</v>
      </c>
      <c r="BC617" s="232">
        <f t="shared" si="322"/>
        <v>0</v>
      </c>
      <c r="BE617" s="129"/>
      <c r="BF617" s="6">
        <f t="shared" si="323"/>
        <v>0</v>
      </c>
      <c r="BG617" s="129"/>
      <c r="BH617" s="6">
        <f t="shared" si="308"/>
        <v>0</v>
      </c>
      <c r="BI617" s="121"/>
      <c r="BJ617" s="6">
        <f t="shared" si="309"/>
        <v>0</v>
      </c>
      <c r="BK617" s="129"/>
      <c r="BM617" s="121"/>
      <c r="BN617" s="6">
        <f t="shared" si="324"/>
        <v>0</v>
      </c>
      <c r="BO617" s="129"/>
      <c r="BP617" s="6">
        <f t="shared" si="310"/>
        <v>0</v>
      </c>
      <c r="BQ617" s="129"/>
      <c r="BR617" s="6">
        <f t="shared" si="325"/>
        <v>0</v>
      </c>
      <c r="BS617" s="8">
        <v>18</v>
      </c>
      <c r="BT617" s="8">
        <v>19</v>
      </c>
      <c r="BU617" s="415">
        <f t="shared" si="326"/>
        <v>1.5833333333333333</v>
      </c>
      <c r="BV617" s="421">
        <f t="shared" si="327"/>
        <v>15.789473684210527</v>
      </c>
      <c r="BW617" s="420">
        <f t="shared" si="318"/>
        <v>15.789473684210527</v>
      </c>
      <c r="BX617" s="420"/>
      <c r="BY617" s="21" t="str">
        <f t="shared" si="328"/>
        <v>G70775SJR</v>
      </c>
    </row>
    <row r="618" spans="1:77" ht="15.75" customHeight="1" x14ac:dyDescent="0.2">
      <c r="A618" s="109">
        <v>4225</v>
      </c>
      <c r="B618" s="1" t="s">
        <v>21</v>
      </c>
      <c r="C618" s="1" t="s">
        <v>400</v>
      </c>
      <c r="D618" s="1">
        <v>16</v>
      </c>
      <c r="E618" s="2" t="s">
        <v>23</v>
      </c>
      <c r="F618" s="589" t="s">
        <v>1125</v>
      </c>
      <c r="G618" s="1"/>
      <c r="H618" s="664"/>
      <c r="I618" s="449"/>
      <c r="J618" s="452"/>
      <c r="K618" s="498">
        <f t="shared" si="320"/>
        <v>4225</v>
      </c>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75">
        <v>53</v>
      </c>
      <c r="BA618" s="84">
        <v>281</v>
      </c>
      <c r="BB618" s="232">
        <f t="shared" si="321"/>
        <v>0</v>
      </c>
      <c r="BC618" s="232">
        <f t="shared" si="322"/>
        <v>0</v>
      </c>
      <c r="BE618" s="129"/>
      <c r="BF618" s="6">
        <f t="shared" si="323"/>
        <v>0</v>
      </c>
      <c r="BG618" s="129"/>
      <c r="BH618" s="6">
        <f t="shared" si="308"/>
        <v>0</v>
      </c>
      <c r="BI618" s="121"/>
      <c r="BJ618" s="6">
        <f t="shared" si="309"/>
        <v>0</v>
      </c>
      <c r="BK618" s="129"/>
      <c r="BM618" s="121"/>
      <c r="BN618" s="6">
        <f t="shared" si="324"/>
        <v>0</v>
      </c>
      <c r="BO618" s="129"/>
      <c r="BP618" s="6">
        <f t="shared" si="310"/>
        <v>0</v>
      </c>
      <c r="BQ618" s="129"/>
      <c r="BR618" s="6">
        <f t="shared" si="325"/>
        <v>0</v>
      </c>
      <c r="BS618" s="8">
        <v>9</v>
      </c>
      <c r="BT618" s="8">
        <v>9</v>
      </c>
      <c r="BU618" s="415">
        <f t="shared" si="326"/>
        <v>0.75</v>
      </c>
      <c r="BV618" s="421">
        <f t="shared" si="327"/>
        <v>0</v>
      </c>
      <c r="BW618" s="420">
        <f t="shared" si="318"/>
        <v>0</v>
      </c>
      <c r="BX618" s="420"/>
      <c r="BY618" s="21">
        <f t="shared" si="328"/>
        <v>4225</v>
      </c>
    </row>
    <row r="619" spans="1:77" ht="15.75" customHeight="1" x14ac:dyDescent="0.2">
      <c r="A619" s="69" t="s">
        <v>398</v>
      </c>
      <c r="B619" s="1" t="s">
        <v>21</v>
      </c>
      <c r="C619" s="1" t="s">
        <v>395</v>
      </c>
      <c r="D619" s="1">
        <v>16</v>
      </c>
      <c r="E619" s="2"/>
      <c r="F619" s="589"/>
      <c r="G619" s="1">
        <v>54</v>
      </c>
      <c r="H619" s="664"/>
      <c r="I619" s="449"/>
      <c r="J619" s="452"/>
      <c r="K619" s="508" t="str">
        <f t="shared" si="320"/>
        <v>G70775HJL</v>
      </c>
      <c r="L619" s="300" t="s">
        <v>875</v>
      </c>
      <c r="M619" s="1"/>
      <c r="N619" s="49"/>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75">
        <v>26.5</v>
      </c>
      <c r="BA619" s="84"/>
      <c r="BB619" s="232">
        <f t="shared" si="321"/>
        <v>0</v>
      </c>
      <c r="BC619" s="232">
        <f t="shared" si="322"/>
        <v>0</v>
      </c>
      <c r="BE619" s="129"/>
      <c r="BF619" s="6">
        <f t="shared" si="323"/>
        <v>0</v>
      </c>
      <c r="BG619" s="129"/>
      <c r="BH619" s="6">
        <f t="shared" si="308"/>
        <v>0</v>
      </c>
      <c r="BI619" s="121"/>
      <c r="BJ619" s="6">
        <f t="shared" si="309"/>
        <v>0</v>
      </c>
      <c r="BK619" s="129"/>
      <c r="BM619" s="121"/>
      <c r="BN619" s="6">
        <f t="shared" si="324"/>
        <v>0</v>
      </c>
      <c r="BO619" s="129"/>
      <c r="BP619" s="6">
        <f t="shared" si="310"/>
        <v>0</v>
      </c>
      <c r="BQ619" s="129"/>
      <c r="BR619" s="6">
        <f t="shared" si="325"/>
        <v>0</v>
      </c>
      <c r="BS619" s="8">
        <v>22</v>
      </c>
      <c r="BT619" s="8">
        <v>23</v>
      </c>
      <c r="BU619" s="415">
        <f t="shared" si="326"/>
        <v>1.9166666666666667</v>
      </c>
      <c r="BV619" s="421">
        <f t="shared" si="327"/>
        <v>28.173913043478258</v>
      </c>
      <c r="BW619" s="420">
        <f t="shared" si="318"/>
        <v>28.173913043478258</v>
      </c>
      <c r="BX619" s="420"/>
      <c r="BY619" s="21" t="str">
        <f t="shared" si="328"/>
        <v>G70775HJL</v>
      </c>
    </row>
    <row r="620" spans="1:77" ht="15.75" customHeight="1" thickBot="1" x14ac:dyDescent="0.25">
      <c r="A620" s="70" t="s">
        <v>399</v>
      </c>
      <c r="B620" s="1" t="s">
        <v>21</v>
      </c>
      <c r="C620" s="17" t="s">
        <v>401</v>
      </c>
      <c r="D620" s="1">
        <v>16</v>
      </c>
      <c r="E620" s="2" t="s">
        <v>23</v>
      </c>
      <c r="F620" s="591"/>
      <c r="G620" s="17">
        <v>58</v>
      </c>
      <c r="H620" s="665"/>
      <c r="I620" s="536"/>
      <c r="J620" s="452"/>
      <c r="K620" s="509" t="str">
        <f t="shared" si="320"/>
        <v>G70775SJL</v>
      </c>
      <c r="L620" s="301" t="s">
        <v>876</v>
      </c>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77">
        <v>26.5</v>
      </c>
      <c r="BA620" s="85"/>
      <c r="BB620" s="232">
        <f t="shared" si="321"/>
        <v>0</v>
      </c>
      <c r="BC620" s="232">
        <f t="shared" si="322"/>
        <v>0</v>
      </c>
      <c r="BE620" s="130"/>
      <c r="BF620" s="6">
        <f t="shared" si="323"/>
        <v>0</v>
      </c>
      <c r="BG620" s="130"/>
      <c r="BH620" s="6">
        <f t="shared" si="308"/>
        <v>0</v>
      </c>
      <c r="BI620" s="124"/>
      <c r="BJ620" s="6">
        <f t="shared" si="309"/>
        <v>0</v>
      </c>
      <c r="BK620" s="130"/>
      <c r="BM620" s="124"/>
      <c r="BN620" s="6">
        <f t="shared" si="324"/>
        <v>0</v>
      </c>
      <c r="BO620" s="130"/>
      <c r="BP620" s="6">
        <f t="shared" si="310"/>
        <v>0</v>
      </c>
      <c r="BQ620" s="130"/>
      <c r="BR620" s="6">
        <f t="shared" si="325"/>
        <v>0</v>
      </c>
      <c r="BS620" s="8">
        <v>19</v>
      </c>
      <c r="BT620" s="8">
        <v>19</v>
      </c>
      <c r="BU620" s="415">
        <f t="shared" si="326"/>
        <v>1.5833333333333333</v>
      </c>
      <c r="BV620" s="421">
        <f t="shared" si="327"/>
        <v>36.631578947368425</v>
      </c>
      <c r="BW620" s="420">
        <f t="shared" si="318"/>
        <v>36.631578947368425</v>
      </c>
      <c r="BX620" s="420"/>
      <c r="BY620" s="21" t="str">
        <f t="shared" si="328"/>
        <v>G70775SJL</v>
      </c>
    </row>
    <row r="621" spans="1:77" ht="26.25" customHeight="1" x14ac:dyDescent="0.2">
      <c r="A621" s="65"/>
      <c r="B621" s="52"/>
      <c r="C621" s="52"/>
      <c r="D621" s="52"/>
      <c r="E621" s="60"/>
      <c r="F621" s="406"/>
      <c r="G621" s="52"/>
      <c r="H621" s="669"/>
      <c r="I621" s="405"/>
      <c r="J621" s="405"/>
      <c r="K621" s="52"/>
      <c r="L621" s="52"/>
      <c r="M621" s="52"/>
      <c r="N621" s="67"/>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213"/>
      <c r="BB621" s="232"/>
      <c r="BC621" s="232"/>
      <c r="BE621" s="222"/>
      <c r="BG621" s="222"/>
      <c r="BH621" s="6">
        <f t="shared" si="308"/>
        <v>0</v>
      </c>
      <c r="BI621" s="126"/>
      <c r="BJ621" s="6">
        <f t="shared" si="309"/>
        <v>0</v>
      </c>
      <c r="BK621" s="222"/>
      <c r="BM621" s="126"/>
      <c r="BO621" s="222"/>
      <c r="BP621" s="6">
        <f t="shared" si="310"/>
        <v>0</v>
      </c>
      <c r="BQ621" s="222"/>
      <c r="BV621" s="421"/>
      <c r="BW621" s="420">
        <f t="shared" si="318"/>
        <v>0</v>
      </c>
      <c r="BX621" s="420"/>
      <c r="BY621" s="65"/>
    </row>
    <row r="622" spans="1:77" ht="15.75" customHeight="1" x14ac:dyDescent="0.2">
      <c r="A622" s="291" t="s">
        <v>761</v>
      </c>
      <c r="B622" s="1" t="s">
        <v>21</v>
      </c>
      <c r="C622" s="1" t="s">
        <v>400</v>
      </c>
      <c r="D622" s="1" t="s">
        <v>761</v>
      </c>
      <c r="E622" s="2" t="s">
        <v>23</v>
      </c>
      <c r="F622" s="589" t="s">
        <v>1125</v>
      </c>
      <c r="G622" s="1"/>
      <c r="H622" s="664"/>
      <c r="I622" s="449"/>
      <c r="J622" s="452"/>
      <c r="K622" s="511" t="str">
        <f t="shared" ref="K622:K627" si="329">A622</f>
        <v>14 GAUGE</v>
      </c>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75">
        <v>53</v>
      </c>
      <c r="BA622" s="84"/>
      <c r="BB622" s="232">
        <f t="shared" ref="BB622:BB627" si="330">G622*BA622</f>
        <v>0</v>
      </c>
      <c r="BC622" s="232">
        <f t="shared" si="307"/>
        <v>0</v>
      </c>
      <c r="BE622" s="129"/>
      <c r="BF622" s="6">
        <f t="shared" ref="BF622:BF627" si="331">BE622*AZ622</f>
        <v>0</v>
      </c>
      <c r="BG622" s="129"/>
      <c r="BH622" s="6">
        <f t="shared" si="308"/>
        <v>0</v>
      </c>
      <c r="BI622" s="121"/>
      <c r="BJ622" s="6">
        <f t="shared" si="309"/>
        <v>0</v>
      </c>
      <c r="BK622" s="129"/>
      <c r="BM622" s="121"/>
      <c r="BN622" s="6">
        <f t="shared" ref="BN622:BN627" si="332">BM622*AZ622</f>
        <v>0</v>
      </c>
      <c r="BO622" s="129"/>
      <c r="BP622" s="6">
        <f t="shared" si="310"/>
        <v>0</v>
      </c>
      <c r="BQ622" s="129"/>
      <c r="BR622" s="6">
        <f t="shared" ref="BR622:BR627" si="333">BQ622*AZ622</f>
        <v>0</v>
      </c>
      <c r="BU622" s="415">
        <f t="shared" ref="BU622:BU627" si="334">BT622/12</f>
        <v>0</v>
      </c>
      <c r="BV622" s="421">
        <f t="shared" ref="BV622:BV627" si="335">IF(OR(BT622=0),0,((G622-I622)/BU622))</f>
        <v>0</v>
      </c>
      <c r="BW622" s="420">
        <f t="shared" si="318"/>
        <v>0</v>
      </c>
      <c r="BX622" s="420"/>
      <c r="BY622" s="21" t="str">
        <f t="shared" ref="BY622:BY627" si="336">A622</f>
        <v>14 GAUGE</v>
      </c>
    </row>
    <row r="623" spans="1:77" ht="15.75" customHeight="1" x14ac:dyDescent="0.2">
      <c r="A623" s="292" t="s">
        <v>762</v>
      </c>
      <c r="B623" s="1" t="s">
        <v>21</v>
      </c>
      <c r="C623" s="1" t="s">
        <v>394</v>
      </c>
      <c r="D623" s="1" t="s">
        <v>761</v>
      </c>
      <c r="E623" s="2"/>
      <c r="F623" s="589"/>
      <c r="G623" s="1">
        <v>6</v>
      </c>
      <c r="H623" s="664"/>
      <c r="I623" s="449"/>
      <c r="J623" s="452"/>
      <c r="K623" s="512" t="str">
        <f t="shared" si="329"/>
        <v>14G70775HJR</v>
      </c>
      <c r="L623" s="300" t="s">
        <v>1192</v>
      </c>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75">
        <v>26.5</v>
      </c>
      <c r="BA623" s="84"/>
      <c r="BB623" s="232">
        <f t="shared" si="330"/>
        <v>0</v>
      </c>
      <c r="BC623" s="232">
        <f t="shared" si="307"/>
        <v>0</v>
      </c>
      <c r="BE623" s="129"/>
      <c r="BF623" s="6">
        <f t="shared" si="331"/>
        <v>0</v>
      </c>
      <c r="BG623" s="129"/>
      <c r="BH623" s="6">
        <f t="shared" si="308"/>
        <v>0</v>
      </c>
      <c r="BI623" s="121"/>
      <c r="BJ623" s="6">
        <f t="shared" si="309"/>
        <v>0</v>
      </c>
      <c r="BK623" s="129"/>
      <c r="BM623" s="121"/>
      <c r="BN623" s="6">
        <f t="shared" si="332"/>
        <v>0</v>
      </c>
      <c r="BO623" s="129"/>
      <c r="BP623" s="6">
        <f t="shared" si="310"/>
        <v>0</v>
      </c>
      <c r="BQ623" s="129"/>
      <c r="BR623" s="6">
        <f t="shared" si="333"/>
        <v>0</v>
      </c>
      <c r="BU623" s="415">
        <f t="shared" si="334"/>
        <v>0</v>
      </c>
      <c r="BV623" s="421">
        <f t="shared" si="335"/>
        <v>0</v>
      </c>
      <c r="BW623" s="420">
        <f t="shared" si="318"/>
        <v>0</v>
      </c>
      <c r="BX623" s="420"/>
      <c r="BY623" s="21" t="str">
        <f t="shared" si="336"/>
        <v>14G70775HJR</v>
      </c>
    </row>
    <row r="624" spans="1:77" ht="15.75" customHeight="1" x14ac:dyDescent="0.2">
      <c r="A624" s="292" t="s">
        <v>763</v>
      </c>
      <c r="B624" s="1" t="s">
        <v>21</v>
      </c>
      <c r="C624" s="1" t="s">
        <v>396</v>
      </c>
      <c r="D624" s="1" t="s">
        <v>761</v>
      </c>
      <c r="E624" s="2" t="s">
        <v>23</v>
      </c>
      <c r="F624" s="589"/>
      <c r="G624" s="1">
        <v>4</v>
      </c>
      <c r="H624" s="664"/>
      <c r="I624" s="449"/>
      <c r="J624" s="452"/>
      <c r="K624" s="512" t="str">
        <f t="shared" si="329"/>
        <v>14G70775SJR</v>
      </c>
      <c r="L624" s="300" t="s">
        <v>1192</v>
      </c>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75"/>
      <c r="BA624" s="84"/>
      <c r="BB624" s="232">
        <f t="shared" si="330"/>
        <v>0</v>
      </c>
      <c r="BC624" s="232">
        <f t="shared" si="307"/>
        <v>0</v>
      </c>
      <c r="BE624" s="129"/>
      <c r="BF624" s="6">
        <f t="shared" si="331"/>
        <v>0</v>
      </c>
      <c r="BG624" s="129"/>
      <c r="BH624" s="6">
        <f t="shared" si="308"/>
        <v>0</v>
      </c>
      <c r="BI624" s="121"/>
      <c r="BJ624" s="6">
        <f t="shared" si="309"/>
        <v>0</v>
      </c>
      <c r="BK624" s="129"/>
      <c r="BM624" s="121"/>
      <c r="BN624" s="6">
        <f t="shared" si="332"/>
        <v>0</v>
      </c>
      <c r="BO624" s="129"/>
      <c r="BP624" s="6">
        <f t="shared" si="310"/>
        <v>0</v>
      </c>
      <c r="BQ624" s="129"/>
      <c r="BR624" s="6">
        <f t="shared" si="333"/>
        <v>0</v>
      </c>
      <c r="BU624" s="415">
        <f t="shared" si="334"/>
        <v>0</v>
      </c>
      <c r="BV624" s="421">
        <f t="shared" si="335"/>
        <v>0</v>
      </c>
      <c r="BW624" s="420">
        <f t="shared" si="318"/>
        <v>0</v>
      </c>
      <c r="BX624" s="420"/>
      <c r="BY624" s="21" t="str">
        <f t="shared" si="336"/>
        <v>14G70775SJR</v>
      </c>
    </row>
    <row r="625" spans="1:77" ht="15.75" customHeight="1" x14ac:dyDescent="0.2">
      <c r="A625" s="291" t="s">
        <v>761</v>
      </c>
      <c r="B625" s="1" t="s">
        <v>21</v>
      </c>
      <c r="C625" s="1" t="s">
        <v>400</v>
      </c>
      <c r="D625" s="1" t="s">
        <v>761</v>
      </c>
      <c r="E625" s="2" t="s">
        <v>23</v>
      </c>
      <c r="F625" s="589" t="s">
        <v>1125</v>
      </c>
      <c r="G625" s="1"/>
      <c r="H625" s="664"/>
      <c r="I625" s="449"/>
      <c r="J625" s="452"/>
      <c r="K625" s="511" t="str">
        <f t="shared" si="329"/>
        <v>14 GAUGE</v>
      </c>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75">
        <v>53</v>
      </c>
      <c r="BA625" s="84"/>
      <c r="BB625" s="232">
        <f t="shared" si="330"/>
        <v>0</v>
      </c>
      <c r="BC625" s="232">
        <f t="shared" si="307"/>
        <v>0</v>
      </c>
      <c r="BE625" s="129"/>
      <c r="BF625" s="6">
        <f t="shared" si="331"/>
        <v>0</v>
      </c>
      <c r="BG625" s="129"/>
      <c r="BH625" s="6">
        <f t="shared" si="308"/>
        <v>0</v>
      </c>
      <c r="BI625" s="121"/>
      <c r="BJ625" s="6">
        <f t="shared" si="309"/>
        <v>0</v>
      </c>
      <c r="BK625" s="129"/>
      <c r="BM625" s="121"/>
      <c r="BN625" s="6">
        <f t="shared" si="332"/>
        <v>0</v>
      </c>
      <c r="BO625" s="129"/>
      <c r="BP625" s="6">
        <f t="shared" si="310"/>
        <v>0</v>
      </c>
      <c r="BQ625" s="129"/>
      <c r="BR625" s="6">
        <f t="shared" si="333"/>
        <v>0</v>
      </c>
      <c r="BU625" s="415">
        <f t="shared" si="334"/>
        <v>0</v>
      </c>
      <c r="BV625" s="421">
        <f t="shared" si="335"/>
        <v>0</v>
      </c>
      <c r="BW625" s="420">
        <f t="shared" si="318"/>
        <v>0</v>
      </c>
      <c r="BX625" s="420"/>
      <c r="BY625" s="21" t="str">
        <f t="shared" si="336"/>
        <v>14 GAUGE</v>
      </c>
    </row>
    <row r="626" spans="1:77" ht="15.75" customHeight="1" thickBot="1" x14ac:dyDescent="0.25">
      <c r="A626" s="292" t="s">
        <v>764</v>
      </c>
      <c r="B626" s="1" t="s">
        <v>21</v>
      </c>
      <c r="C626" s="1" t="s">
        <v>395</v>
      </c>
      <c r="D626" s="1" t="s">
        <v>761</v>
      </c>
      <c r="E626" s="2"/>
      <c r="F626" s="589"/>
      <c r="G626" s="1">
        <v>4</v>
      </c>
      <c r="H626" s="664"/>
      <c r="I626" s="449"/>
      <c r="J626" s="553"/>
      <c r="K626" s="512" t="str">
        <f t="shared" si="329"/>
        <v>14G70775HJL</v>
      </c>
      <c r="L626" s="300" t="s">
        <v>1192</v>
      </c>
      <c r="M626" s="1"/>
      <c r="N626" s="49"/>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75">
        <v>26.5</v>
      </c>
      <c r="BA626" s="84"/>
      <c r="BB626" s="232">
        <f t="shared" si="330"/>
        <v>0</v>
      </c>
      <c r="BC626" s="232">
        <f t="shared" si="307"/>
        <v>0</v>
      </c>
      <c r="BE626" s="129"/>
      <c r="BF626" s="6">
        <f t="shared" si="331"/>
        <v>0</v>
      </c>
      <c r="BG626" s="129"/>
      <c r="BH626" s="6">
        <f t="shared" si="308"/>
        <v>0</v>
      </c>
      <c r="BI626" s="121"/>
      <c r="BJ626" s="6">
        <f t="shared" si="309"/>
        <v>0</v>
      </c>
      <c r="BK626" s="129"/>
      <c r="BM626" s="121"/>
      <c r="BN626" s="6">
        <f t="shared" si="332"/>
        <v>0</v>
      </c>
      <c r="BO626" s="129"/>
      <c r="BP626" s="6">
        <f t="shared" si="310"/>
        <v>0</v>
      </c>
      <c r="BQ626" s="129"/>
      <c r="BR626" s="6">
        <f t="shared" si="333"/>
        <v>0</v>
      </c>
      <c r="BU626" s="415">
        <f t="shared" si="334"/>
        <v>0</v>
      </c>
      <c r="BV626" s="421">
        <f t="shared" si="335"/>
        <v>0</v>
      </c>
      <c r="BW626" s="420">
        <f t="shared" si="318"/>
        <v>0</v>
      </c>
      <c r="BX626" s="420"/>
      <c r="BY626" s="21" t="str">
        <f t="shared" si="336"/>
        <v>14G70775HJL</v>
      </c>
    </row>
    <row r="627" spans="1:77" ht="15.75" customHeight="1" thickBot="1" x14ac:dyDescent="0.25">
      <c r="A627" s="293" t="s">
        <v>765</v>
      </c>
      <c r="B627" s="1" t="s">
        <v>21</v>
      </c>
      <c r="C627" s="17" t="s">
        <v>401</v>
      </c>
      <c r="D627" s="1" t="s">
        <v>761</v>
      </c>
      <c r="E627" s="2" t="s">
        <v>23</v>
      </c>
      <c r="F627" s="591"/>
      <c r="G627" s="17">
        <v>4</v>
      </c>
      <c r="H627" s="665"/>
      <c r="I627" s="449"/>
      <c r="J627" s="553"/>
      <c r="K627" s="513" t="str">
        <f t="shared" si="329"/>
        <v>14G70775SJL</v>
      </c>
      <c r="L627" s="300" t="s">
        <v>1192</v>
      </c>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77">
        <v>26.5</v>
      </c>
      <c r="BA627" s="85"/>
      <c r="BB627" s="232">
        <f t="shared" si="330"/>
        <v>0</v>
      </c>
      <c r="BC627" s="232">
        <f t="shared" si="307"/>
        <v>0</v>
      </c>
      <c r="BE627" s="130"/>
      <c r="BF627" s="6">
        <f t="shared" si="331"/>
        <v>0</v>
      </c>
      <c r="BG627" s="130"/>
      <c r="BH627" s="6">
        <f t="shared" si="308"/>
        <v>0</v>
      </c>
      <c r="BI627" s="124"/>
      <c r="BJ627" s="6">
        <f t="shared" si="309"/>
        <v>0</v>
      </c>
      <c r="BK627" s="130"/>
      <c r="BM627" s="124"/>
      <c r="BN627" s="6">
        <f t="shared" si="332"/>
        <v>0</v>
      </c>
      <c r="BO627" s="130"/>
      <c r="BP627" s="6">
        <f t="shared" si="310"/>
        <v>0</v>
      </c>
      <c r="BQ627" s="130"/>
      <c r="BR627" s="6">
        <f t="shared" si="333"/>
        <v>0</v>
      </c>
      <c r="BU627" s="415">
        <f t="shared" si="334"/>
        <v>0</v>
      </c>
      <c r="BV627" s="421">
        <f t="shared" si="335"/>
        <v>0</v>
      </c>
      <c r="BW627" s="420">
        <f t="shared" si="318"/>
        <v>0</v>
      </c>
      <c r="BX627" s="420"/>
      <c r="BY627" s="21" t="str">
        <f t="shared" si="336"/>
        <v>14G70775SJL</v>
      </c>
    </row>
    <row r="628" spans="1:77" ht="26.25" customHeight="1" x14ac:dyDescent="0.2">
      <c r="A628" s="107"/>
      <c r="B628" s="81"/>
      <c r="C628" s="81"/>
      <c r="D628" s="81"/>
      <c r="E628" s="82"/>
      <c r="F628" s="401"/>
      <c r="G628" s="81"/>
      <c r="H628" s="671"/>
      <c r="I628" s="401"/>
      <c r="J628" s="401"/>
      <c r="K628" s="81"/>
      <c r="L628" s="81"/>
      <c r="M628" s="81"/>
      <c r="N628" s="9"/>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B628" s="232"/>
      <c r="BC628" s="232"/>
      <c r="BE628" s="195"/>
      <c r="BG628" s="195"/>
      <c r="BI628" s="81"/>
      <c r="BK628" s="195"/>
      <c r="BM628" s="81"/>
      <c r="BO628" s="195"/>
      <c r="BQ628" s="195"/>
      <c r="BV628" s="421"/>
      <c r="BW628" s="420">
        <f t="shared" si="318"/>
        <v>0</v>
      </c>
      <c r="BX628" s="420"/>
      <c r="BY628" s="107"/>
    </row>
    <row r="629" spans="1:77" ht="16.5" thickBot="1" x14ac:dyDescent="0.25">
      <c r="A629" s="15" t="s">
        <v>282</v>
      </c>
      <c r="B629" s="3"/>
      <c r="C629" s="3"/>
      <c r="D629" s="3"/>
      <c r="E629" s="16"/>
      <c r="F629" s="402"/>
      <c r="G629" s="3"/>
      <c r="H629" s="666"/>
      <c r="I629" s="402"/>
      <c r="J629" s="402"/>
      <c r="K629" s="3"/>
      <c r="N629" s="374"/>
      <c r="O629" s="9"/>
      <c r="P629" s="9"/>
      <c r="Q629" s="9"/>
      <c r="R629" s="9"/>
      <c r="S629" s="9"/>
      <c r="T629" s="9"/>
      <c r="U629" s="9"/>
      <c r="V629" s="9"/>
      <c r="W629" s="9"/>
      <c r="X629" s="9"/>
      <c r="Y629" s="9"/>
      <c r="Z629" s="9"/>
      <c r="AB629" s="9"/>
      <c r="AC629" s="9"/>
      <c r="AD629" s="9"/>
      <c r="AK629" s="9"/>
      <c r="AL629" s="9"/>
      <c r="AM629" s="9"/>
      <c r="AN629" s="9"/>
      <c r="AO629" s="9"/>
      <c r="AQ629" s="9"/>
      <c r="AR629" s="9"/>
      <c r="AS629" s="9"/>
      <c r="AZ629" s="9"/>
      <c r="BB629" s="232"/>
      <c r="BC629" s="232"/>
      <c r="BE629" s="190"/>
      <c r="BG629" s="190"/>
      <c r="BI629" s="9"/>
      <c r="BK629" s="190"/>
      <c r="BM629" s="9"/>
      <c r="BO629" s="190"/>
      <c r="BQ629" s="190"/>
      <c r="BV629" s="421"/>
      <c r="BW629" s="420">
        <f t="shared" si="318"/>
        <v>0</v>
      </c>
      <c r="BX629" s="420"/>
      <c r="BY629" s="15" t="s">
        <v>282</v>
      </c>
    </row>
    <row r="630" spans="1:77" ht="16.5" customHeight="1" thickBot="1" x14ac:dyDescent="0.25">
      <c r="A630" s="33" t="s">
        <v>26</v>
      </c>
      <c r="B630" s="1" t="s">
        <v>21</v>
      </c>
      <c r="C630" s="24" t="s">
        <v>76</v>
      </c>
      <c r="D630" s="24">
        <v>16</v>
      </c>
      <c r="E630" s="25"/>
      <c r="F630" s="588"/>
      <c r="G630" s="24">
        <v>34</v>
      </c>
      <c r="H630" s="663"/>
      <c r="I630" s="535"/>
      <c r="J630" s="452"/>
      <c r="K630" s="514" t="str">
        <f>A630</f>
        <v>G30825H</v>
      </c>
      <c r="L630" s="299" t="s">
        <v>869</v>
      </c>
      <c r="M630" s="1"/>
      <c r="N630" s="27"/>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07"/>
      <c r="BA630" s="83"/>
      <c r="BB630" s="232">
        <f>G630*BA630</f>
        <v>0</v>
      </c>
      <c r="BC630" s="232">
        <f t="shared" si="307"/>
        <v>0</v>
      </c>
      <c r="BE630" s="128"/>
      <c r="BF630" s="6">
        <f>BE630*AZ630</f>
        <v>0</v>
      </c>
      <c r="BG630" s="128"/>
      <c r="BH630" s="6">
        <f t="shared" ref="BH630:BH646" si="337">BG630*AZ630</f>
        <v>0</v>
      </c>
      <c r="BI630" s="120"/>
      <c r="BJ630" s="6">
        <f t="shared" ref="BJ630:BJ646" si="338">BI630*AZ630</f>
        <v>0</v>
      </c>
      <c r="BK630" s="128"/>
      <c r="BM630" s="120"/>
      <c r="BN630" s="6">
        <f t="shared" ref="BN630:BN646" si="339">BM630*AZ630</f>
        <v>0</v>
      </c>
      <c r="BO630" s="128"/>
      <c r="BP630" s="6">
        <f t="shared" ref="BP630:BP646" si="340">BO630*AZ630</f>
        <v>0</v>
      </c>
      <c r="BQ630" s="128"/>
      <c r="BR630" s="6">
        <f>BQ630*AZ630</f>
        <v>0</v>
      </c>
      <c r="BS630" s="8">
        <v>81</v>
      </c>
      <c r="BT630" s="8">
        <v>81</v>
      </c>
      <c r="BU630" s="415">
        <f>BT630/12</f>
        <v>6.75</v>
      </c>
      <c r="BV630" s="421">
        <f>IF(OR(BT630=0),0,((G630-I630)/BU630))</f>
        <v>5.0370370370370372</v>
      </c>
      <c r="BW630" s="420">
        <f t="shared" si="318"/>
        <v>5.0370370370370372</v>
      </c>
      <c r="BX630" s="420"/>
      <c r="BY630" s="21" t="str">
        <f>A630</f>
        <v>G30825H</v>
      </c>
    </row>
    <row r="631" spans="1:77" ht="16.5" customHeight="1" x14ac:dyDescent="0.2">
      <c r="A631" s="34" t="s">
        <v>209</v>
      </c>
      <c r="B631" s="1" t="s">
        <v>21</v>
      </c>
      <c r="C631" s="1" t="s">
        <v>166</v>
      </c>
      <c r="D631" s="1">
        <v>16</v>
      </c>
      <c r="E631" s="2"/>
      <c r="F631" s="589"/>
      <c r="G631" s="1">
        <v>7</v>
      </c>
      <c r="H631" s="664"/>
      <c r="I631" s="449"/>
      <c r="J631" s="452"/>
      <c r="K631" s="515" t="str">
        <f>A631</f>
        <v>G40825H</v>
      </c>
      <c r="L631" s="299" t="s">
        <v>869</v>
      </c>
      <c r="M631" s="1"/>
      <c r="N631" s="49"/>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75"/>
      <c r="BA631" s="84"/>
      <c r="BB631" s="232">
        <f>G631*BA631</f>
        <v>0</v>
      </c>
      <c r="BC631" s="232">
        <f t="shared" si="307"/>
        <v>0</v>
      </c>
      <c r="BE631" s="129"/>
      <c r="BF631" s="6">
        <f>BE631*AZ631</f>
        <v>0</v>
      </c>
      <c r="BG631" s="129"/>
      <c r="BH631" s="6">
        <f t="shared" si="337"/>
        <v>0</v>
      </c>
      <c r="BI631" s="121"/>
      <c r="BJ631" s="6">
        <f t="shared" si="338"/>
        <v>0</v>
      </c>
      <c r="BK631" s="129"/>
      <c r="BM631" s="121"/>
      <c r="BN631" s="6">
        <f t="shared" si="339"/>
        <v>0</v>
      </c>
      <c r="BO631" s="129"/>
      <c r="BP631" s="6">
        <f t="shared" si="340"/>
        <v>0</v>
      </c>
      <c r="BQ631" s="129"/>
      <c r="BR631" s="6">
        <f>BQ631*AZ631</f>
        <v>0</v>
      </c>
      <c r="BS631" s="8">
        <v>6</v>
      </c>
      <c r="BT631" s="8">
        <v>6</v>
      </c>
      <c r="BU631" s="415">
        <f>BT631/12</f>
        <v>0.5</v>
      </c>
      <c r="BV631" s="421">
        <f>IF(OR(BT631=0),0,((G631-I631)/BU631))</f>
        <v>14</v>
      </c>
      <c r="BW631" s="420">
        <f t="shared" si="318"/>
        <v>14</v>
      </c>
      <c r="BX631" s="420"/>
      <c r="BY631" s="21" t="str">
        <f>A631</f>
        <v>G40825H</v>
      </c>
    </row>
    <row r="632" spans="1:77" ht="16.5" customHeight="1" thickBot="1" x14ac:dyDescent="0.25">
      <c r="A632" s="35" t="s">
        <v>973</v>
      </c>
      <c r="B632" s="1" t="s">
        <v>21</v>
      </c>
      <c r="C632" s="17" t="s">
        <v>167</v>
      </c>
      <c r="D632" s="17">
        <v>16</v>
      </c>
      <c r="E632" s="18"/>
      <c r="F632" s="591"/>
      <c r="G632" s="17">
        <v>3</v>
      </c>
      <c r="H632" s="665"/>
      <c r="I632" s="536"/>
      <c r="J632" s="452"/>
      <c r="K632" s="516" t="str">
        <f>A632</f>
        <v>PG60825H</v>
      </c>
      <c r="L632" s="301" t="s">
        <v>869</v>
      </c>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77"/>
      <c r="BA632" s="85"/>
      <c r="BB632" s="232">
        <f>G632*BA632</f>
        <v>0</v>
      </c>
      <c r="BC632" s="232">
        <f t="shared" si="307"/>
        <v>0</v>
      </c>
      <c r="BE632" s="130"/>
      <c r="BF632" s="6">
        <f>BE632*AZ632</f>
        <v>0</v>
      </c>
      <c r="BG632" s="130"/>
      <c r="BH632" s="6">
        <f t="shared" si="337"/>
        <v>0</v>
      </c>
      <c r="BI632" s="124">
        <v>28</v>
      </c>
      <c r="BJ632" s="6">
        <f t="shared" si="338"/>
        <v>0</v>
      </c>
      <c r="BK632" s="130"/>
      <c r="BM632" s="124"/>
      <c r="BN632" s="6">
        <f t="shared" si="339"/>
        <v>0</v>
      </c>
      <c r="BO632" s="130"/>
      <c r="BP632" s="6">
        <f t="shared" si="340"/>
        <v>0</v>
      </c>
      <c r="BQ632" s="130"/>
      <c r="BR632" s="6">
        <f>BQ632*AZ632</f>
        <v>0</v>
      </c>
      <c r="BS632" s="8">
        <v>12</v>
      </c>
      <c r="BT632" s="8">
        <v>12</v>
      </c>
      <c r="BU632" s="415">
        <f>BT632/12</f>
        <v>1</v>
      </c>
      <c r="BV632" s="421">
        <f>IF(OR(BT632=0),0,((G632-I632)/BU632))</f>
        <v>3</v>
      </c>
      <c r="BW632" s="420">
        <f t="shared" si="318"/>
        <v>31</v>
      </c>
      <c r="BX632" s="420"/>
      <c r="BY632" s="21" t="str">
        <f>A632</f>
        <v>PG60825H</v>
      </c>
    </row>
    <row r="633" spans="1:77" ht="16.5" thickBot="1" x14ac:dyDescent="0.25">
      <c r="A633" s="15" t="s">
        <v>305</v>
      </c>
      <c r="B633" s="3"/>
      <c r="C633" s="3"/>
      <c r="D633" s="3"/>
      <c r="E633" s="16"/>
      <c r="F633" s="402"/>
      <c r="G633" s="3"/>
      <c r="H633" s="666"/>
      <c r="I633" s="402"/>
      <c r="J633" s="402"/>
      <c r="K633" s="3"/>
      <c r="N633" s="64"/>
      <c r="O633" s="9"/>
      <c r="P633" s="9"/>
      <c r="Q633" s="9"/>
      <c r="R633" s="9"/>
      <c r="S633" s="9"/>
      <c r="T633" s="9"/>
      <c r="U633" s="9"/>
      <c r="V633" s="9"/>
      <c r="W633" s="9"/>
      <c r="X633" s="9"/>
      <c r="Y633" s="9"/>
      <c r="Z633" s="9"/>
      <c r="AB633" s="9"/>
      <c r="AC633" s="9"/>
      <c r="AD633" s="9"/>
      <c r="AK633" s="9"/>
      <c r="AL633" s="9"/>
      <c r="AM633" s="9"/>
      <c r="AN633" s="9"/>
      <c r="AO633" s="9"/>
      <c r="AQ633" s="9"/>
      <c r="AR633" s="9"/>
      <c r="AS633" s="9"/>
      <c r="AZ633" s="9"/>
      <c r="BA633" s="91"/>
      <c r="BB633" s="232"/>
      <c r="BC633" s="232"/>
      <c r="BE633" s="221"/>
      <c r="BG633" s="221"/>
      <c r="BH633" s="6">
        <f t="shared" si="337"/>
        <v>0</v>
      </c>
      <c r="BI633" s="127"/>
      <c r="BJ633" s="6">
        <f t="shared" si="338"/>
        <v>0</v>
      </c>
      <c r="BK633" s="221"/>
      <c r="BM633" s="127"/>
      <c r="BN633" s="6">
        <f t="shared" si="339"/>
        <v>0</v>
      </c>
      <c r="BO633" s="221"/>
      <c r="BP633" s="6">
        <f t="shared" si="340"/>
        <v>0</v>
      </c>
      <c r="BQ633" s="221"/>
      <c r="BV633" s="421"/>
      <c r="BW633" s="420">
        <f t="shared" si="318"/>
        <v>0</v>
      </c>
      <c r="BX633" s="420"/>
      <c r="BY633" s="15" t="s">
        <v>305</v>
      </c>
    </row>
    <row r="634" spans="1:77" ht="15.75" customHeight="1" thickBot="1" x14ac:dyDescent="0.25">
      <c r="A634" s="71">
        <v>4340</v>
      </c>
      <c r="B634" s="24" t="s">
        <v>21</v>
      </c>
      <c r="C634" s="24" t="s">
        <v>25</v>
      </c>
      <c r="D634" s="24">
        <v>16</v>
      </c>
      <c r="E634" s="25" t="s">
        <v>23</v>
      </c>
      <c r="F634" s="588" t="s">
        <v>1124</v>
      </c>
      <c r="G634" s="24"/>
      <c r="H634" s="663"/>
      <c r="I634" s="535"/>
      <c r="J634" s="554"/>
      <c r="K634" s="506">
        <f>A634</f>
        <v>4340</v>
      </c>
      <c r="L634" s="24"/>
      <c r="M634" s="24"/>
      <c r="N634" s="27"/>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07">
        <v>51</v>
      </c>
      <c r="BA634" s="83">
        <v>292</v>
      </c>
      <c r="BB634" s="330">
        <f t="shared" ref="BB634:BB639" si="341">G634*BA634</f>
        <v>0</v>
      </c>
      <c r="BC634" s="330">
        <f t="shared" si="307"/>
        <v>0</v>
      </c>
      <c r="BD634" s="331"/>
      <c r="BE634" s="129"/>
      <c r="BF634" s="6">
        <f t="shared" ref="BF634:BF639" si="342">BE634*AZ634</f>
        <v>0</v>
      </c>
      <c r="BG634" s="129"/>
      <c r="BH634" s="6">
        <f t="shared" si="337"/>
        <v>0</v>
      </c>
      <c r="BI634" s="121"/>
      <c r="BJ634" s="6">
        <f t="shared" si="338"/>
        <v>0</v>
      </c>
      <c r="BK634" s="129"/>
      <c r="BM634" s="121"/>
      <c r="BN634" s="6">
        <f t="shared" si="339"/>
        <v>0</v>
      </c>
      <c r="BO634" s="129"/>
      <c r="BP634" s="332">
        <f t="shared" si="340"/>
        <v>0</v>
      </c>
      <c r="BQ634" s="129"/>
      <c r="BR634" s="6">
        <f t="shared" ref="BR634:BR639" si="343">BQ634*AZ634</f>
        <v>0</v>
      </c>
      <c r="BS634" s="8">
        <v>4</v>
      </c>
      <c r="BT634" s="8">
        <v>4</v>
      </c>
      <c r="BU634" s="415">
        <f t="shared" ref="BU634:BU639" si="344">BT634/12</f>
        <v>0.33333333333333331</v>
      </c>
      <c r="BV634" s="421">
        <f t="shared" ref="BV634:BV639" si="345">IF(OR(BT634=0),0,((G634-I634)/BU634))</f>
        <v>0</v>
      </c>
      <c r="BW634" s="420">
        <f t="shared" si="318"/>
        <v>0</v>
      </c>
      <c r="BX634" s="420"/>
      <c r="BY634" s="21">
        <f t="shared" ref="BY634:BY639" si="346">A634</f>
        <v>4340</v>
      </c>
    </row>
    <row r="635" spans="1:77" ht="15.75" customHeight="1" thickBot="1" x14ac:dyDescent="0.25">
      <c r="A635" s="34" t="s">
        <v>27</v>
      </c>
      <c r="B635" s="24" t="s">
        <v>21</v>
      </c>
      <c r="C635" s="1" t="s">
        <v>266</v>
      </c>
      <c r="D635" s="24">
        <v>16</v>
      </c>
      <c r="E635" s="2"/>
      <c r="F635" s="589"/>
      <c r="G635" s="1">
        <v>40</v>
      </c>
      <c r="H635" s="664"/>
      <c r="I635" s="449"/>
      <c r="J635" s="452"/>
      <c r="K635" s="515" t="str">
        <f>A635</f>
        <v>G68825HJR</v>
      </c>
      <c r="L635" s="300" t="s">
        <v>877</v>
      </c>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75">
        <v>21</v>
      </c>
      <c r="BA635" s="84"/>
      <c r="BB635" s="232">
        <f t="shared" si="341"/>
        <v>0</v>
      </c>
      <c r="BC635" s="232">
        <f t="shared" si="307"/>
        <v>0</v>
      </c>
      <c r="BE635" s="129"/>
      <c r="BF635" s="6">
        <f t="shared" si="342"/>
        <v>0</v>
      </c>
      <c r="BG635" s="129"/>
      <c r="BH635" s="6">
        <f t="shared" si="337"/>
        <v>0</v>
      </c>
      <c r="BI635" s="121"/>
      <c r="BJ635" s="6">
        <f t="shared" si="338"/>
        <v>0</v>
      </c>
      <c r="BK635" s="129"/>
      <c r="BM635" s="121"/>
      <c r="BN635" s="6">
        <f t="shared" si="339"/>
        <v>0</v>
      </c>
      <c r="BO635" s="129"/>
      <c r="BP635" s="6">
        <f t="shared" si="340"/>
        <v>0</v>
      </c>
      <c r="BQ635" s="129"/>
      <c r="BR635" s="6">
        <f t="shared" si="343"/>
        <v>0</v>
      </c>
      <c r="BS635" s="8">
        <v>28</v>
      </c>
      <c r="BT635" s="8">
        <v>28</v>
      </c>
      <c r="BU635" s="415">
        <f t="shared" si="344"/>
        <v>2.3333333333333335</v>
      </c>
      <c r="BV635" s="421">
        <f t="shared" si="345"/>
        <v>17.142857142857142</v>
      </c>
      <c r="BW635" s="420">
        <f t="shared" si="318"/>
        <v>17.142857142857142</v>
      </c>
      <c r="BX635" s="420"/>
      <c r="BY635" s="21" t="str">
        <f t="shared" si="346"/>
        <v>G68825HJR</v>
      </c>
    </row>
    <row r="636" spans="1:77" ht="15.75" customHeight="1" thickBot="1" x14ac:dyDescent="0.25">
      <c r="A636" s="34" t="s">
        <v>28</v>
      </c>
      <c r="B636" s="24" t="s">
        <v>21</v>
      </c>
      <c r="C636" s="1" t="s">
        <v>267</v>
      </c>
      <c r="D636" s="24">
        <v>16</v>
      </c>
      <c r="E636" s="25" t="s">
        <v>23</v>
      </c>
      <c r="F636" s="589"/>
      <c r="G636" s="1">
        <v>37</v>
      </c>
      <c r="H636" s="664"/>
      <c r="I636" s="449"/>
      <c r="J636" s="452"/>
      <c r="K636" s="515" t="str">
        <f>A636</f>
        <v>G68825SJR</v>
      </c>
      <c r="L636" s="300" t="s">
        <v>878</v>
      </c>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75">
        <v>21</v>
      </c>
      <c r="BA636" s="84"/>
      <c r="BB636" s="232">
        <f t="shared" si="341"/>
        <v>0</v>
      </c>
      <c r="BC636" s="232">
        <f t="shared" si="307"/>
        <v>0</v>
      </c>
      <c r="BE636" s="129"/>
      <c r="BF636" s="6">
        <f t="shared" si="342"/>
        <v>0</v>
      </c>
      <c r="BG636" s="129"/>
      <c r="BH636" s="6">
        <f t="shared" si="337"/>
        <v>0</v>
      </c>
      <c r="BI636" s="121"/>
      <c r="BJ636" s="6">
        <f t="shared" si="338"/>
        <v>0</v>
      </c>
      <c r="BK636" s="129"/>
      <c r="BM636" s="121"/>
      <c r="BN636" s="6">
        <f t="shared" si="339"/>
        <v>0</v>
      </c>
      <c r="BO636" s="129"/>
      <c r="BP636" s="6">
        <f t="shared" si="340"/>
        <v>0</v>
      </c>
      <c r="BQ636" s="129"/>
      <c r="BR636" s="6">
        <f t="shared" si="343"/>
        <v>0</v>
      </c>
      <c r="BS636" s="8">
        <v>23</v>
      </c>
      <c r="BT636" s="8">
        <v>23</v>
      </c>
      <c r="BU636" s="415">
        <f t="shared" si="344"/>
        <v>1.9166666666666667</v>
      </c>
      <c r="BV636" s="421">
        <f t="shared" si="345"/>
        <v>19.304347826086957</v>
      </c>
      <c r="BW636" s="420">
        <f t="shared" si="318"/>
        <v>19.304347826086957</v>
      </c>
      <c r="BX636" s="420"/>
      <c r="BY636" s="21" t="str">
        <f t="shared" si="346"/>
        <v>G68825SJR</v>
      </c>
    </row>
    <row r="637" spans="1:77" ht="15.75" customHeight="1" thickBot="1" x14ac:dyDescent="0.25">
      <c r="A637" s="69">
        <v>4341</v>
      </c>
      <c r="B637" s="24" t="s">
        <v>21</v>
      </c>
      <c r="C637" s="1" t="s">
        <v>25</v>
      </c>
      <c r="D637" s="24">
        <v>16</v>
      </c>
      <c r="E637" s="2" t="s">
        <v>23</v>
      </c>
      <c r="F637" s="588" t="s">
        <v>1124</v>
      </c>
      <c r="G637" s="1"/>
      <c r="H637" s="664"/>
      <c r="I637" s="449"/>
      <c r="J637" s="452"/>
      <c r="K637" s="508">
        <f>A637</f>
        <v>4341</v>
      </c>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75">
        <v>51</v>
      </c>
      <c r="BA637" s="84">
        <v>292</v>
      </c>
      <c r="BB637" s="232">
        <f t="shared" si="341"/>
        <v>0</v>
      </c>
      <c r="BC637" s="232">
        <f t="shared" si="307"/>
        <v>0</v>
      </c>
      <c r="BE637" s="129"/>
      <c r="BF637" s="6">
        <f t="shared" si="342"/>
        <v>0</v>
      </c>
      <c r="BG637" s="129"/>
      <c r="BH637" s="6">
        <f t="shared" si="337"/>
        <v>0</v>
      </c>
      <c r="BI637" s="121"/>
      <c r="BJ637" s="6">
        <f t="shared" si="338"/>
        <v>0</v>
      </c>
      <c r="BK637" s="129"/>
      <c r="BM637" s="121"/>
      <c r="BN637" s="6">
        <f t="shared" si="339"/>
        <v>0</v>
      </c>
      <c r="BO637" s="129"/>
      <c r="BP637" s="6">
        <f t="shared" si="340"/>
        <v>0</v>
      </c>
      <c r="BQ637" s="129"/>
      <c r="BR637" s="6">
        <f t="shared" si="343"/>
        <v>0</v>
      </c>
      <c r="BS637" s="8">
        <v>4</v>
      </c>
      <c r="BT637" s="8">
        <v>3</v>
      </c>
      <c r="BU637" s="415">
        <f t="shared" si="344"/>
        <v>0.25</v>
      </c>
      <c r="BV637" s="421">
        <f t="shared" si="345"/>
        <v>0</v>
      </c>
      <c r="BW637" s="420">
        <f t="shared" si="318"/>
        <v>0</v>
      </c>
      <c r="BX637" s="420"/>
      <c r="BY637" s="21">
        <f t="shared" si="346"/>
        <v>4341</v>
      </c>
    </row>
    <row r="638" spans="1:77" ht="15.75" customHeight="1" thickBot="1" x14ac:dyDescent="0.25">
      <c r="A638" s="34" t="s">
        <v>29</v>
      </c>
      <c r="B638" s="24" t="s">
        <v>21</v>
      </c>
      <c r="C638" s="1" t="s">
        <v>264</v>
      </c>
      <c r="D638" s="24">
        <v>16</v>
      </c>
      <c r="E638" s="2"/>
      <c r="F638" s="589"/>
      <c r="G638" s="1">
        <v>38</v>
      </c>
      <c r="H638" s="664"/>
      <c r="I638" s="449"/>
      <c r="J638" s="452"/>
      <c r="K638" s="515" t="s">
        <v>29</v>
      </c>
      <c r="L638" s="300" t="s">
        <v>879</v>
      </c>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75">
        <v>21</v>
      </c>
      <c r="BA638" s="84"/>
      <c r="BB638" s="232">
        <f t="shared" si="341"/>
        <v>0</v>
      </c>
      <c r="BC638" s="232">
        <f t="shared" si="307"/>
        <v>0</v>
      </c>
      <c r="BE638" s="129"/>
      <c r="BF638" s="6">
        <f t="shared" si="342"/>
        <v>0</v>
      </c>
      <c r="BG638" s="129"/>
      <c r="BH638" s="6">
        <f t="shared" si="337"/>
        <v>0</v>
      </c>
      <c r="BI638" s="121"/>
      <c r="BJ638" s="6">
        <f t="shared" si="338"/>
        <v>0</v>
      </c>
      <c r="BK638" s="129"/>
      <c r="BM638" s="121"/>
      <c r="BN638" s="6">
        <f t="shared" si="339"/>
        <v>0</v>
      </c>
      <c r="BO638" s="129"/>
      <c r="BP638" s="6">
        <f t="shared" si="340"/>
        <v>0</v>
      </c>
      <c r="BQ638" s="698"/>
      <c r="BR638" s="6">
        <f t="shared" si="343"/>
        <v>0</v>
      </c>
      <c r="BS638" s="8">
        <v>27</v>
      </c>
      <c r="BT638" s="8">
        <v>27</v>
      </c>
      <c r="BU638" s="415">
        <f t="shared" si="344"/>
        <v>2.25</v>
      </c>
      <c r="BV638" s="421">
        <f t="shared" si="345"/>
        <v>16.888888888888889</v>
      </c>
      <c r="BW638" s="420">
        <f t="shared" si="318"/>
        <v>16.888888888888889</v>
      </c>
      <c r="BX638" s="420"/>
      <c r="BY638" s="21" t="str">
        <f t="shared" si="346"/>
        <v>G68825HJL</v>
      </c>
    </row>
    <row r="639" spans="1:77" ht="15.75" customHeight="1" x14ac:dyDescent="0.2">
      <c r="A639" s="34" t="s">
        <v>30</v>
      </c>
      <c r="B639" s="24" t="s">
        <v>21</v>
      </c>
      <c r="C639" s="1" t="s">
        <v>265</v>
      </c>
      <c r="D639" s="24">
        <v>16</v>
      </c>
      <c r="E639" s="25" t="s">
        <v>23</v>
      </c>
      <c r="F639" s="589"/>
      <c r="G639" s="1">
        <v>45</v>
      </c>
      <c r="H639" s="664"/>
      <c r="I639" s="449"/>
      <c r="J639" s="452"/>
      <c r="K639" s="515" t="str">
        <f>A639</f>
        <v>G68825SJL</v>
      </c>
      <c r="L639" s="300" t="s">
        <v>880</v>
      </c>
      <c r="M639" s="1"/>
      <c r="N639" s="5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75">
        <v>21</v>
      </c>
      <c r="BA639" s="84"/>
      <c r="BB639" s="232">
        <f t="shared" si="341"/>
        <v>0</v>
      </c>
      <c r="BC639" s="232">
        <f t="shared" si="307"/>
        <v>0</v>
      </c>
      <c r="BE639" s="129"/>
      <c r="BF639" s="6">
        <f t="shared" si="342"/>
        <v>0</v>
      </c>
      <c r="BG639" s="129"/>
      <c r="BH639" s="6">
        <f t="shared" si="337"/>
        <v>0</v>
      </c>
      <c r="BI639" s="121"/>
      <c r="BJ639" s="6">
        <f t="shared" si="338"/>
        <v>0</v>
      </c>
      <c r="BK639" s="129"/>
      <c r="BM639" s="121"/>
      <c r="BN639" s="6">
        <f t="shared" si="339"/>
        <v>0</v>
      </c>
      <c r="BO639" s="129"/>
      <c r="BP639" s="6">
        <f t="shared" si="340"/>
        <v>0</v>
      </c>
      <c r="BQ639" s="698"/>
      <c r="BR639" s="6">
        <f t="shared" si="343"/>
        <v>0</v>
      </c>
      <c r="BS639" s="8">
        <v>23</v>
      </c>
      <c r="BT639" s="8">
        <v>23</v>
      </c>
      <c r="BU639" s="415">
        <f t="shared" si="344"/>
        <v>1.9166666666666667</v>
      </c>
      <c r="BV639" s="421">
        <f t="shared" si="345"/>
        <v>23.478260869565215</v>
      </c>
      <c r="BW639" s="420">
        <f t="shared" si="318"/>
        <v>23.478260869565215</v>
      </c>
      <c r="BX639" s="420"/>
      <c r="BY639" s="21" t="str">
        <f t="shared" si="346"/>
        <v>G68825SJL</v>
      </c>
    </row>
    <row r="640" spans="1:77" ht="26.25" customHeight="1" x14ac:dyDescent="0.2">
      <c r="A640" s="65"/>
      <c r="B640" s="52"/>
      <c r="C640" s="52"/>
      <c r="D640" s="52"/>
      <c r="E640" s="60"/>
      <c r="F640" s="406"/>
      <c r="G640" s="52"/>
      <c r="H640" s="669"/>
      <c r="I640" s="406"/>
      <c r="J640" s="406"/>
      <c r="K640" s="52"/>
      <c r="L640" s="52"/>
      <c r="M640" s="52"/>
      <c r="N640" s="52"/>
      <c r="O640" s="52"/>
      <c r="P640" s="52"/>
      <c r="Q640" s="52"/>
      <c r="R640" s="52"/>
      <c r="S640" s="9"/>
      <c r="T640" s="9"/>
      <c r="U640" s="9"/>
      <c r="V640" s="9"/>
      <c r="W640" s="9"/>
      <c r="X640" s="9"/>
      <c r="Y640" s="9"/>
      <c r="Z640" s="9"/>
      <c r="AB640" s="9"/>
      <c r="AC640" s="9"/>
      <c r="AD640" s="9"/>
      <c r="AK640" s="9"/>
      <c r="AL640" s="9"/>
      <c r="AM640" s="9"/>
      <c r="AN640" s="9"/>
      <c r="AO640" s="9"/>
      <c r="AQ640" s="9"/>
      <c r="AR640" s="9"/>
      <c r="AS640" s="9"/>
      <c r="AZ640" s="9"/>
      <c r="BA640" s="91"/>
      <c r="BB640" s="232"/>
      <c r="BC640" s="232"/>
      <c r="BE640" s="222"/>
      <c r="BG640" s="222"/>
      <c r="BH640" s="6">
        <f t="shared" si="337"/>
        <v>0</v>
      </c>
      <c r="BI640" s="126"/>
      <c r="BJ640" s="6">
        <f t="shared" si="338"/>
        <v>0</v>
      </c>
      <c r="BK640" s="222"/>
      <c r="BM640" s="126"/>
      <c r="BN640" s="6">
        <f t="shared" si="339"/>
        <v>0</v>
      </c>
      <c r="BO640" s="222"/>
      <c r="BP640" s="6">
        <f t="shared" si="340"/>
        <v>0</v>
      </c>
      <c r="BQ640" s="222"/>
      <c r="BV640" s="421"/>
      <c r="BW640" s="420">
        <f t="shared" si="318"/>
        <v>0</v>
      </c>
      <c r="BX640" s="420"/>
      <c r="BY640" s="65"/>
    </row>
    <row r="641" spans="1:77" ht="15.75" customHeight="1" x14ac:dyDescent="0.2">
      <c r="A641" s="69">
        <v>4344</v>
      </c>
      <c r="B641" s="1" t="s">
        <v>21</v>
      </c>
      <c r="C641" s="1" t="s">
        <v>79</v>
      </c>
      <c r="D641" s="1">
        <v>16</v>
      </c>
      <c r="E641" s="2" t="s">
        <v>23</v>
      </c>
      <c r="F641" s="589" t="s">
        <v>1125</v>
      </c>
      <c r="G641" s="1"/>
      <c r="H641" s="664"/>
      <c r="I641" s="449"/>
      <c r="J641" s="452"/>
      <c r="K641" s="508">
        <f>A641</f>
        <v>4344</v>
      </c>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75">
        <v>53</v>
      </c>
      <c r="BA641" s="84">
        <v>303</v>
      </c>
      <c r="BB641" s="232">
        <f t="shared" ref="BB641:BB646" si="347">G641*BA641</f>
        <v>0</v>
      </c>
      <c r="BC641" s="232">
        <f t="shared" si="307"/>
        <v>0</v>
      </c>
      <c r="BE641" s="129"/>
      <c r="BF641" s="6">
        <f t="shared" ref="BF641:BF646" si="348">BE641*AZ641</f>
        <v>0</v>
      </c>
      <c r="BG641" s="129"/>
      <c r="BH641" s="6">
        <f t="shared" si="337"/>
        <v>0</v>
      </c>
      <c r="BI641" s="121"/>
      <c r="BJ641" s="6">
        <f t="shared" si="338"/>
        <v>0</v>
      </c>
      <c r="BK641" s="129"/>
      <c r="BM641" s="121"/>
      <c r="BN641" s="6">
        <f t="shared" si="339"/>
        <v>0</v>
      </c>
      <c r="BO641" s="129"/>
      <c r="BP641" s="6">
        <f t="shared" si="340"/>
        <v>0</v>
      </c>
      <c r="BQ641" s="129"/>
      <c r="BR641" s="6">
        <f t="shared" ref="BR641:BR646" si="349">BQ641*AZ641</f>
        <v>0</v>
      </c>
      <c r="BS641" s="8">
        <v>5</v>
      </c>
      <c r="BT641" s="8">
        <v>4</v>
      </c>
      <c r="BU641" s="415">
        <f t="shared" ref="BU641:BU646" si="350">BT641/12</f>
        <v>0.33333333333333331</v>
      </c>
      <c r="BV641" s="421">
        <f t="shared" ref="BV641:BV646" si="351">IF(OR(BT641=0),0,((G641-I641)/BU641))</f>
        <v>0</v>
      </c>
      <c r="BW641" s="420">
        <f t="shared" si="318"/>
        <v>0</v>
      </c>
      <c r="BX641" s="420"/>
      <c r="BY641" s="21">
        <f t="shared" ref="BY641:BY646" si="352">A641</f>
        <v>4344</v>
      </c>
    </row>
    <row r="642" spans="1:77" ht="15.75" customHeight="1" x14ac:dyDescent="0.2">
      <c r="A642" s="34" t="s">
        <v>74</v>
      </c>
      <c r="B642" s="1" t="s">
        <v>21</v>
      </c>
      <c r="C642" s="1" t="s">
        <v>270</v>
      </c>
      <c r="D642" s="1">
        <v>16</v>
      </c>
      <c r="E642" s="2"/>
      <c r="F642" s="589"/>
      <c r="G642" s="1">
        <v>49</v>
      </c>
      <c r="H642" s="664"/>
      <c r="I642" s="449"/>
      <c r="J642" s="452"/>
      <c r="K642" s="515" t="str">
        <f>A642</f>
        <v>G70825HJR</v>
      </c>
      <c r="L642" s="300" t="s">
        <v>881</v>
      </c>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75">
        <v>22</v>
      </c>
      <c r="BA642" s="84"/>
      <c r="BB642" s="232">
        <f t="shared" si="347"/>
        <v>0</v>
      </c>
      <c r="BC642" s="232">
        <f t="shared" si="307"/>
        <v>0</v>
      </c>
      <c r="BE642" s="129"/>
      <c r="BF642" s="6">
        <f t="shared" si="348"/>
        <v>0</v>
      </c>
      <c r="BG642" s="129"/>
      <c r="BH642" s="6">
        <f t="shared" si="337"/>
        <v>0</v>
      </c>
      <c r="BI642" s="359">
        <v>31</v>
      </c>
      <c r="BJ642" s="6">
        <f t="shared" si="338"/>
        <v>682</v>
      </c>
      <c r="BK642" s="129"/>
      <c r="BM642" s="121"/>
      <c r="BN642" s="6">
        <f t="shared" si="339"/>
        <v>0</v>
      </c>
      <c r="BO642" s="129"/>
      <c r="BP642" s="6">
        <f t="shared" si="340"/>
        <v>0</v>
      </c>
      <c r="BQ642" s="129"/>
      <c r="BR642" s="6">
        <f t="shared" si="349"/>
        <v>0</v>
      </c>
      <c r="BS642" s="8">
        <v>43</v>
      </c>
      <c r="BT642" s="8">
        <v>43</v>
      </c>
      <c r="BU642" s="415">
        <f t="shared" si="350"/>
        <v>3.5833333333333335</v>
      </c>
      <c r="BV642" s="421">
        <f t="shared" si="351"/>
        <v>13.674418604651162</v>
      </c>
      <c r="BW642" s="420">
        <f t="shared" si="318"/>
        <v>22.325581395348838</v>
      </c>
      <c r="BX642" s="420"/>
      <c r="BY642" s="21" t="str">
        <f t="shared" si="352"/>
        <v>G70825HJR</v>
      </c>
    </row>
    <row r="643" spans="1:77" s="7" customFormat="1" ht="15.75" customHeight="1" x14ac:dyDescent="0.2">
      <c r="A643" s="34" t="s">
        <v>75</v>
      </c>
      <c r="B643" s="1" t="s">
        <v>21</v>
      </c>
      <c r="C643" s="1" t="s">
        <v>271</v>
      </c>
      <c r="D643" s="1">
        <v>16</v>
      </c>
      <c r="E643" s="2" t="s">
        <v>23</v>
      </c>
      <c r="F643" s="589"/>
      <c r="G643" s="1">
        <v>32</v>
      </c>
      <c r="H643" s="664"/>
      <c r="I643" s="449"/>
      <c r="J643" s="452"/>
      <c r="K643" s="515" t="str">
        <f>A643</f>
        <v>G70825SJR</v>
      </c>
      <c r="L643" s="300" t="s">
        <v>882</v>
      </c>
      <c r="M643" s="1"/>
      <c r="N643" s="10"/>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75">
        <v>22</v>
      </c>
      <c r="BA643" s="84"/>
      <c r="BB643" s="232">
        <f t="shared" si="347"/>
        <v>0</v>
      </c>
      <c r="BC643" s="232">
        <f t="shared" si="307"/>
        <v>0</v>
      </c>
      <c r="BE643" s="129"/>
      <c r="BF643" s="6">
        <f t="shared" si="348"/>
        <v>0</v>
      </c>
      <c r="BG643" s="129"/>
      <c r="BH643" s="6">
        <f t="shared" si="337"/>
        <v>0</v>
      </c>
      <c r="BI643" s="359">
        <v>32</v>
      </c>
      <c r="BJ643" s="6">
        <f t="shared" si="338"/>
        <v>704</v>
      </c>
      <c r="BK643" s="129"/>
      <c r="BL643" s="6"/>
      <c r="BM643" s="121"/>
      <c r="BN643" s="6">
        <f t="shared" si="339"/>
        <v>0</v>
      </c>
      <c r="BO643" s="129"/>
      <c r="BP643" s="6">
        <f t="shared" si="340"/>
        <v>0</v>
      </c>
      <c r="BQ643" s="129"/>
      <c r="BR643" s="6">
        <f t="shared" si="349"/>
        <v>0</v>
      </c>
      <c r="BS643" s="8">
        <v>39</v>
      </c>
      <c r="BT643" s="8">
        <v>39</v>
      </c>
      <c r="BU643" s="415">
        <f t="shared" si="350"/>
        <v>3.25</v>
      </c>
      <c r="BV643" s="421">
        <f t="shared" si="351"/>
        <v>9.8461538461538467</v>
      </c>
      <c r="BW643" s="420">
        <f t="shared" si="318"/>
        <v>19.692307692307693</v>
      </c>
      <c r="BX643" s="420"/>
      <c r="BY643" s="21" t="str">
        <f t="shared" si="352"/>
        <v>G70825SJR</v>
      </c>
    </row>
    <row r="644" spans="1:77" ht="15.75" customHeight="1" x14ac:dyDescent="0.2">
      <c r="A644" s="69">
        <v>4345</v>
      </c>
      <c r="B644" s="1" t="s">
        <v>21</v>
      </c>
      <c r="C644" s="1" t="s">
        <v>79</v>
      </c>
      <c r="D644" s="1">
        <v>16</v>
      </c>
      <c r="E644" s="2" t="s">
        <v>23</v>
      </c>
      <c r="F644" s="589" t="s">
        <v>1125</v>
      </c>
      <c r="G644" s="1"/>
      <c r="H644" s="664"/>
      <c r="I644" s="449"/>
      <c r="J644" s="452"/>
      <c r="K644" s="508">
        <f>A644</f>
        <v>4345</v>
      </c>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75">
        <v>53</v>
      </c>
      <c r="BA644" s="84">
        <v>303</v>
      </c>
      <c r="BB644" s="232">
        <f t="shared" si="347"/>
        <v>0</v>
      </c>
      <c r="BC644" s="232">
        <f t="shared" si="307"/>
        <v>0</v>
      </c>
      <c r="BE644" s="129"/>
      <c r="BF644" s="6">
        <f t="shared" si="348"/>
        <v>0</v>
      </c>
      <c r="BG644" s="129"/>
      <c r="BH644" s="6">
        <f t="shared" si="337"/>
        <v>0</v>
      </c>
      <c r="BI644" s="359"/>
      <c r="BJ644" s="6">
        <f t="shared" si="338"/>
        <v>0</v>
      </c>
      <c r="BK644" s="129"/>
      <c r="BM644" s="121"/>
      <c r="BN644" s="6">
        <f t="shared" si="339"/>
        <v>0</v>
      </c>
      <c r="BO644" s="129"/>
      <c r="BP644" s="6">
        <f t="shared" si="340"/>
        <v>0</v>
      </c>
      <c r="BQ644" s="129"/>
      <c r="BR644" s="6">
        <f t="shared" si="349"/>
        <v>0</v>
      </c>
      <c r="BS644" s="8">
        <v>4</v>
      </c>
      <c r="BT644" s="8">
        <v>4</v>
      </c>
      <c r="BU644" s="415">
        <f t="shared" si="350"/>
        <v>0.33333333333333331</v>
      </c>
      <c r="BV644" s="421">
        <f t="shared" si="351"/>
        <v>0</v>
      </c>
      <c r="BW644" s="420">
        <f t="shared" si="318"/>
        <v>0</v>
      </c>
      <c r="BX644" s="420"/>
      <c r="BY644" s="21">
        <f t="shared" si="352"/>
        <v>4345</v>
      </c>
    </row>
    <row r="645" spans="1:77" s="7" customFormat="1" ht="15.75" customHeight="1" x14ac:dyDescent="0.2">
      <c r="A645" s="34" t="s">
        <v>77</v>
      </c>
      <c r="B645" s="1" t="s">
        <v>21</v>
      </c>
      <c r="C645" s="1" t="s">
        <v>268</v>
      </c>
      <c r="D645" s="1">
        <v>16</v>
      </c>
      <c r="E645" s="2"/>
      <c r="F645" s="589"/>
      <c r="G645" s="1">
        <v>62</v>
      </c>
      <c r="H645" s="664"/>
      <c r="I645" s="449"/>
      <c r="J645" s="452"/>
      <c r="K645" s="515" t="str">
        <f>A645</f>
        <v>G70825HJL</v>
      </c>
      <c r="L645" s="300" t="s">
        <v>883</v>
      </c>
      <c r="M645" s="1" t="s">
        <v>872</v>
      </c>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75">
        <v>22</v>
      </c>
      <c r="BA645" s="84"/>
      <c r="BB645" s="232">
        <f t="shared" si="347"/>
        <v>0</v>
      </c>
      <c r="BC645" s="232">
        <f t="shared" si="307"/>
        <v>0</v>
      </c>
      <c r="BE645" s="129"/>
      <c r="BF645" s="6">
        <f t="shared" si="348"/>
        <v>0</v>
      </c>
      <c r="BG645" s="129"/>
      <c r="BH645" s="6">
        <f t="shared" si="337"/>
        <v>0</v>
      </c>
      <c r="BI645" s="359"/>
      <c r="BJ645" s="6">
        <f t="shared" si="338"/>
        <v>0</v>
      </c>
      <c r="BK645" s="129"/>
      <c r="BL645" s="6"/>
      <c r="BM645" s="121"/>
      <c r="BN645" s="6">
        <f t="shared" si="339"/>
        <v>0</v>
      </c>
      <c r="BO645" s="129"/>
      <c r="BP645" s="6">
        <f t="shared" si="340"/>
        <v>0</v>
      </c>
      <c r="BQ645" s="129"/>
      <c r="BR645" s="6">
        <f t="shared" si="349"/>
        <v>0</v>
      </c>
      <c r="BS645" s="8">
        <v>23</v>
      </c>
      <c r="BT645" s="8">
        <v>23</v>
      </c>
      <c r="BU645" s="415">
        <f t="shared" si="350"/>
        <v>1.9166666666666667</v>
      </c>
      <c r="BV645" s="421">
        <f t="shared" si="351"/>
        <v>32.347826086956523</v>
      </c>
      <c r="BW645" s="420">
        <f t="shared" si="318"/>
        <v>32.347826086956523</v>
      </c>
      <c r="BX645" s="420"/>
      <c r="BY645" s="21" t="str">
        <f t="shared" si="352"/>
        <v>G70825HJL</v>
      </c>
    </row>
    <row r="646" spans="1:77" ht="15.75" customHeight="1" thickBot="1" x14ac:dyDescent="0.25">
      <c r="A646" s="35" t="s">
        <v>78</v>
      </c>
      <c r="B646" s="1" t="s">
        <v>21</v>
      </c>
      <c r="C646" s="17" t="s">
        <v>269</v>
      </c>
      <c r="D646" s="1">
        <v>16</v>
      </c>
      <c r="E646" s="2" t="s">
        <v>23</v>
      </c>
      <c r="F646" s="591"/>
      <c r="G646" s="17">
        <v>63</v>
      </c>
      <c r="H646" s="665"/>
      <c r="I646" s="449"/>
      <c r="J646" s="452"/>
      <c r="K646" s="516" t="s">
        <v>78</v>
      </c>
      <c r="L646" s="301" t="s">
        <v>884</v>
      </c>
      <c r="M646" s="17" t="s">
        <v>850</v>
      </c>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77">
        <v>22</v>
      </c>
      <c r="BA646" s="85"/>
      <c r="BB646" s="232">
        <f t="shared" si="347"/>
        <v>0</v>
      </c>
      <c r="BC646" s="232">
        <f t="shared" si="307"/>
        <v>0</v>
      </c>
      <c r="BE646" s="130"/>
      <c r="BF646" s="6">
        <f t="shared" si="348"/>
        <v>0</v>
      </c>
      <c r="BG646" s="130"/>
      <c r="BH646" s="6">
        <f t="shared" si="337"/>
        <v>0</v>
      </c>
      <c r="BI646" s="124"/>
      <c r="BJ646" s="6">
        <f t="shared" si="338"/>
        <v>0</v>
      </c>
      <c r="BK646" s="130"/>
      <c r="BM646" s="124"/>
      <c r="BN646" s="6">
        <f t="shared" si="339"/>
        <v>0</v>
      </c>
      <c r="BO646" s="130"/>
      <c r="BP646" s="6">
        <f t="shared" si="340"/>
        <v>0</v>
      </c>
      <c r="BQ646" s="130"/>
      <c r="BR646" s="6">
        <f t="shared" si="349"/>
        <v>0</v>
      </c>
      <c r="BS646" s="8">
        <v>20</v>
      </c>
      <c r="BT646" s="8">
        <v>20</v>
      </c>
      <c r="BU646" s="415">
        <f t="shared" si="350"/>
        <v>1.6666666666666667</v>
      </c>
      <c r="BV646" s="421">
        <f t="shared" si="351"/>
        <v>37.799999999999997</v>
      </c>
      <c r="BW646" s="420">
        <f t="shared" si="318"/>
        <v>37.799999999999997</v>
      </c>
      <c r="BX646" s="420"/>
      <c r="BY646" s="21" t="str">
        <f t="shared" si="352"/>
        <v>G70825SJL</v>
      </c>
    </row>
    <row r="647" spans="1:77" ht="26.25" customHeight="1" x14ac:dyDescent="0.2">
      <c r="A647" s="80"/>
      <c r="B647" s="81"/>
      <c r="C647" s="81"/>
      <c r="D647" s="81"/>
      <c r="E647" s="82"/>
      <c r="F647" s="401"/>
      <c r="G647" s="81"/>
      <c r="H647" s="671"/>
      <c r="I647" s="401"/>
      <c r="J647" s="401"/>
      <c r="K647" s="81"/>
      <c r="L647" s="81"/>
      <c r="M647" s="81"/>
      <c r="N647" s="9"/>
      <c r="O647" s="81"/>
      <c r="P647" s="81"/>
      <c r="Q647" s="81"/>
      <c r="R647" s="81"/>
      <c r="S647" s="9"/>
      <c r="T647" s="9"/>
      <c r="U647" s="9"/>
      <c r="V647" s="9"/>
      <c r="W647" s="9"/>
      <c r="X647" s="9"/>
      <c r="Y647" s="9"/>
      <c r="Z647" s="9"/>
      <c r="AB647" s="9"/>
      <c r="AC647" s="9"/>
      <c r="AD647" s="9"/>
      <c r="AK647" s="9"/>
      <c r="AL647" s="9"/>
      <c r="AM647" s="9"/>
      <c r="AN647" s="9"/>
      <c r="AO647" s="9"/>
      <c r="AQ647" s="9"/>
      <c r="AR647" s="9"/>
      <c r="AS647" s="9"/>
      <c r="AZ647" s="9"/>
      <c r="BB647" s="232"/>
      <c r="BC647" s="232"/>
      <c r="BE647" s="195"/>
      <c r="BG647" s="195"/>
      <c r="BI647" s="81"/>
      <c r="BK647" s="195"/>
      <c r="BM647" s="81"/>
      <c r="BO647" s="195"/>
      <c r="BQ647" s="195"/>
      <c r="BV647" s="421"/>
      <c r="BW647" s="420">
        <f t="shared" si="318"/>
        <v>0</v>
      </c>
      <c r="BX647" s="420"/>
      <c r="BY647" s="80"/>
    </row>
    <row r="648" spans="1:77" ht="18.75" customHeight="1" thickBot="1" x14ac:dyDescent="0.25">
      <c r="A648" s="15" t="s">
        <v>283</v>
      </c>
      <c r="B648" s="3"/>
      <c r="C648" s="3"/>
      <c r="D648" s="3"/>
      <c r="E648" s="16"/>
      <c r="F648" s="402"/>
      <c r="G648" s="3"/>
      <c r="H648" s="666"/>
      <c r="I648" s="402"/>
      <c r="J648" s="402"/>
      <c r="K648" s="3"/>
      <c r="N648" s="55"/>
      <c r="O648" s="9"/>
      <c r="P648" s="9"/>
      <c r="Q648" s="9"/>
      <c r="R648" s="9"/>
      <c r="S648" s="9"/>
      <c r="T648" s="9"/>
      <c r="U648" s="9"/>
      <c r="V648" s="9"/>
      <c r="W648" s="9"/>
      <c r="X648" s="9"/>
      <c r="Y648" s="9"/>
      <c r="Z648" s="9"/>
      <c r="AB648" s="9"/>
      <c r="AC648" s="9"/>
      <c r="AD648" s="9"/>
      <c r="AK648" s="9"/>
      <c r="AL648" s="9"/>
      <c r="AM648" s="9"/>
      <c r="AN648" s="9"/>
      <c r="AO648" s="9"/>
      <c r="AQ648" s="9"/>
      <c r="AR648" s="9"/>
      <c r="AS648" s="9"/>
      <c r="AZ648" s="9"/>
      <c r="BB648" s="232"/>
      <c r="BC648" s="232"/>
      <c r="BE648" s="190"/>
      <c r="BG648" s="190"/>
      <c r="BI648" s="9"/>
      <c r="BK648" s="190"/>
      <c r="BM648" s="9"/>
      <c r="BO648" s="190"/>
      <c r="BQ648" s="190"/>
      <c r="BV648" s="421"/>
      <c r="BW648" s="420">
        <f t="shared" si="318"/>
        <v>0</v>
      </c>
      <c r="BX648" s="420"/>
      <c r="BY648" s="11" t="s">
        <v>283</v>
      </c>
    </row>
    <row r="649" spans="1:77" ht="15.75" customHeight="1" thickBot="1" x14ac:dyDescent="0.25">
      <c r="A649" s="150" t="s">
        <v>1056</v>
      </c>
      <c r="B649" s="1" t="s">
        <v>21</v>
      </c>
      <c r="C649" s="24" t="s">
        <v>149</v>
      </c>
      <c r="D649" s="1">
        <v>16</v>
      </c>
      <c r="E649" s="25"/>
      <c r="F649" s="588"/>
      <c r="G649" s="24">
        <v>49</v>
      </c>
      <c r="H649" s="663"/>
      <c r="I649" s="535"/>
      <c r="J649" s="554" t="s">
        <v>1561</v>
      </c>
      <c r="K649" s="517" t="str">
        <f>A649</f>
        <v>30875H</v>
      </c>
      <c r="L649" s="299" t="s">
        <v>908</v>
      </c>
      <c r="M649" s="24"/>
      <c r="P649" s="24"/>
      <c r="Q649" s="24"/>
      <c r="R649" s="24"/>
      <c r="S649" s="314"/>
      <c r="T649" s="314"/>
      <c r="U649" s="314"/>
      <c r="V649" s="314"/>
      <c r="W649" s="314"/>
      <c r="X649" s="314"/>
      <c r="Y649" s="314"/>
      <c r="Z649" s="314"/>
      <c r="AA649" s="314"/>
      <c r="AB649" s="314"/>
      <c r="AC649" s="314"/>
      <c r="AD649" s="314"/>
      <c r="AE649" s="314"/>
      <c r="AF649" s="314"/>
      <c r="AG649" s="314"/>
      <c r="AH649" s="314"/>
      <c r="AI649" s="314"/>
      <c r="AJ649" s="314"/>
      <c r="AK649" s="314"/>
      <c r="AL649" s="314"/>
      <c r="AM649" s="314"/>
      <c r="AN649" s="314"/>
      <c r="AO649" s="314"/>
      <c r="AP649" s="314"/>
      <c r="AQ649" s="314"/>
      <c r="AR649" s="314"/>
      <c r="AS649" s="314"/>
      <c r="AT649" s="314"/>
      <c r="AU649" s="314"/>
      <c r="AV649" s="314"/>
      <c r="AW649" s="314"/>
      <c r="AX649" s="314"/>
      <c r="AY649" s="314"/>
      <c r="AZ649" s="111">
        <v>12.5</v>
      </c>
      <c r="BA649" s="83"/>
      <c r="BB649" s="330">
        <f>G649*BA649</f>
        <v>0</v>
      </c>
      <c r="BC649" s="330">
        <f t="shared" si="307"/>
        <v>0</v>
      </c>
      <c r="BD649" s="331"/>
      <c r="BE649" s="128"/>
      <c r="BF649" s="6">
        <f>BE649*AZ649</f>
        <v>0</v>
      </c>
      <c r="BG649" s="128"/>
      <c r="BH649" s="348">
        <f>BG649*AZ649</f>
        <v>0</v>
      </c>
      <c r="BI649" s="120"/>
      <c r="BJ649" s="332">
        <f>BI649*AZ649</f>
        <v>0</v>
      </c>
      <c r="BK649" s="128"/>
      <c r="BL649" s="332"/>
      <c r="BM649" s="120"/>
      <c r="BN649" s="348">
        <f>BM649*AZ649</f>
        <v>0</v>
      </c>
      <c r="BO649" s="128"/>
      <c r="BP649" s="332">
        <f>BO649*AZ649</f>
        <v>0</v>
      </c>
      <c r="BQ649" s="701"/>
      <c r="BR649" s="104">
        <f>BQ649*AZ649</f>
        <v>0</v>
      </c>
      <c r="BS649" s="8">
        <v>10</v>
      </c>
      <c r="BT649" s="8">
        <v>11</v>
      </c>
      <c r="BU649" s="415">
        <f>BT649/12</f>
        <v>0.91666666666666663</v>
      </c>
      <c r="BV649" s="421">
        <f>IF(OR(BT649=0),0,((G649-I649)/BU649))</f>
        <v>53.454545454545453</v>
      </c>
      <c r="BW649" s="420">
        <f t="shared" si="318"/>
        <v>53.454545454545453</v>
      </c>
      <c r="BX649" s="420"/>
      <c r="BY649" s="21" t="str">
        <f>A649</f>
        <v>30875H</v>
      </c>
    </row>
    <row r="650" spans="1:77" ht="15.75" customHeight="1" thickBot="1" x14ac:dyDescent="0.25">
      <c r="A650" s="151" t="s">
        <v>1057</v>
      </c>
      <c r="B650" s="1" t="s">
        <v>21</v>
      </c>
      <c r="C650" s="1" t="s">
        <v>970</v>
      </c>
      <c r="D650" s="1">
        <v>16</v>
      </c>
      <c r="E650" s="2"/>
      <c r="F650" s="589"/>
      <c r="G650" s="1">
        <v>29</v>
      </c>
      <c r="H650" s="664"/>
      <c r="I650" s="449"/>
      <c r="J650" s="452"/>
      <c r="K650" s="518" t="s">
        <v>1057</v>
      </c>
      <c r="L650" s="299" t="s">
        <v>908</v>
      </c>
      <c r="M650" s="1"/>
      <c r="N650" s="49"/>
      <c r="O650" s="1"/>
      <c r="P650" s="1"/>
      <c r="Q650" s="1"/>
      <c r="R650" s="1"/>
      <c r="S650" s="315"/>
      <c r="T650" s="315"/>
      <c r="U650" s="315"/>
      <c r="V650" s="315"/>
      <c r="W650" s="315"/>
      <c r="X650" s="315"/>
      <c r="Y650" s="315"/>
      <c r="Z650" s="315"/>
      <c r="AA650" s="315"/>
      <c r="AB650" s="315"/>
      <c r="AC650" s="315"/>
      <c r="AD650" s="315"/>
      <c r="AE650" s="315"/>
      <c r="AF650" s="315"/>
      <c r="AG650" s="315"/>
      <c r="AH650" s="315"/>
      <c r="AI650" s="315"/>
      <c r="AJ650" s="315"/>
      <c r="AK650" s="315"/>
      <c r="AL650" s="315"/>
      <c r="AM650" s="315"/>
      <c r="AN650" s="315"/>
      <c r="AO650" s="315"/>
      <c r="AP650" s="315"/>
      <c r="AQ650" s="315"/>
      <c r="AR650" s="315"/>
      <c r="AS650" s="315"/>
      <c r="AT650" s="315"/>
      <c r="AU650" s="315"/>
      <c r="AV650" s="315"/>
      <c r="AW650" s="315"/>
      <c r="AX650" s="315"/>
      <c r="AY650" s="315"/>
      <c r="AZ650" s="79"/>
      <c r="BA650" s="84"/>
      <c r="BB650" s="232"/>
      <c r="BC650" s="232"/>
      <c r="BE650" s="129"/>
      <c r="BG650" s="129"/>
      <c r="BI650" s="121"/>
      <c r="BK650" s="129"/>
      <c r="BM650" s="121"/>
      <c r="BO650" s="129"/>
      <c r="BQ650" s="698"/>
      <c r="BS650" s="8">
        <v>9</v>
      </c>
      <c r="BT650" s="8">
        <v>9</v>
      </c>
      <c r="BU650" s="415">
        <f>BT650/12</f>
        <v>0.75</v>
      </c>
      <c r="BV650" s="421">
        <f>IF(OR(BT650=0),0,((G650-I650)/BU650))</f>
        <v>38.666666666666664</v>
      </c>
      <c r="BW650" s="420">
        <f t="shared" si="318"/>
        <v>38.666666666666664</v>
      </c>
      <c r="BX650" s="420"/>
      <c r="BY650" s="21" t="str">
        <f>A650</f>
        <v>40875H</v>
      </c>
    </row>
    <row r="651" spans="1:77" ht="15.75" customHeight="1" thickBot="1" x14ac:dyDescent="0.25">
      <c r="A651" s="152" t="s">
        <v>1478</v>
      </c>
      <c r="B651" s="1" t="s">
        <v>21</v>
      </c>
      <c r="C651" s="17" t="s">
        <v>354</v>
      </c>
      <c r="D651" s="1">
        <v>16</v>
      </c>
      <c r="E651" s="18"/>
      <c r="F651" s="591"/>
      <c r="G651" s="17">
        <v>0</v>
      </c>
      <c r="H651" s="665"/>
      <c r="I651" s="536"/>
      <c r="J651" s="553"/>
      <c r="K651" s="519" t="str">
        <f>A651</f>
        <v>P60875H</v>
      </c>
      <c r="L651" s="299" t="s">
        <v>908</v>
      </c>
      <c r="M651" s="17"/>
      <c r="N651" s="17"/>
      <c r="O651" s="17"/>
      <c r="P651" s="17"/>
      <c r="Q651" s="17"/>
      <c r="R651" s="17"/>
      <c r="S651" s="313"/>
      <c r="T651" s="313"/>
      <c r="U651" s="313"/>
      <c r="V651" s="313"/>
      <c r="W651" s="313"/>
      <c r="X651" s="313"/>
      <c r="Y651" s="313"/>
      <c r="Z651" s="313"/>
      <c r="AA651" s="313"/>
      <c r="AB651" s="313"/>
      <c r="AC651" s="313"/>
      <c r="AD651" s="313"/>
      <c r="AE651" s="313"/>
      <c r="AF651" s="313"/>
      <c r="AG651" s="313"/>
      <c r="AH651" s="313"/>
      <c r="AI651" s="313"/>
      <c r="AJ651" s="313"/>
      <c r="AK651" s="313"/>
      <c r="AL651" s="313"/>
      <c r="AM651" s="313"/>
      <c r="AN651" s="313"/>
      <c r="AO651" s="313"/>
      <c r="AP651" s="313"/>
      <c r="AQ651" s="313"/>
      <c r="AR651" s="313"/>
      <c r="AS651" s="313"/>
      <c r="AT651" s="313"/>
      <c r="AU651" s="313"/>
      <c r="AV651" s="313"/>
      <c r="AW651" s="313"/>
      <c r="AX651" s="313"/>
      <c r="AY651" s="313"/>
      <c r="AZ651" s="112"/>
      <c r="BA651" s="85"/>
      <c r="BB651" s="232">
        <f>G651*BA651</f>
        <v>0</v>
      </c>
      <c r="BC651" s="232">
        <f t="shared" si="307"/>
        <v>0</v>
      </c>
      <c r="BE651" s="130"/>
      <c r="BF651" s="6">
        <f>BE651*AZ651</f>
        <v>0</v>
      </c>
      <c r="BG651" s="130"/>
      <c r="BH651" s="6">
        <f t="shared" ref="BH651:BH682" si="353">BG651*AZ651</f>
        <v>0</v>
      </c>
      <c r="BI651" s="124"/>
      <c r="BJ651" s="6">
        <f t="shared" ref="BJ651:BJ660" si="354">BI651*AZ651</f>
        <v>0</v>
      </c>
      <c r="BK651" s="130"/>
      <c r="BM651" s="124"/>
      <c r="BN651" s="6">
        <f>BM651*AZ651</f>
        <v>0</v>
      </c>
      <c r="BO651" s="130"/>
      <c r="BP651" s="6">
        <f t="shared" ref="BP651:BP665" si="355">BO651*AZ651</f>
        <v>0</v>
      </c>
      <c r="BQ651" s="130"/>
      <c r="BR651" s="6">
        <f>BQ651*AZ651</f>
        <v>0</v>
      </c>
      <c r="BU651" s="415">
        <f>BT651/12</f>
        <v>0</v>
      </c>
      <c r="BV651" s="421">
        <f>IF(OR(BT651=0),0,((G651-I651)/BU651))</f>
        <v>0</v>
      </c>
      <c r="BW651" s="420">
        <f t="shared" si="318"/>
        <v>0</v>
      </c>
      <c r="BX651" s="420"/>
      <c r="BY651" s="21" t="str">
        <f>A651</f>
        <v>P60875H</v>
      </c>
    </row>
    <row r="652" spans="1:77" ht="16.5" thickBot="1" x14ac:dyDescent="0.25">
      <c r="A652" s="153" t="s">
        <v>284</v>
      </c>
      <c r="B652" s="3"/>
      <c r="C652" s="3"/>
      <c r="D652" s="3"/>
      <c r="E652" s="16"/>
      <c r="F652" s="402"/>
      <c r="G652" s="3"/>
      <c r="H652" s="666"/>
      <c r="I652" s="402"/>
      <c r="J652" s="402"/>
      <c r="K652" s="190"/>
      <c r="N652" s="137"/>
      <c r="O652" s="9"/>
      <c r="P652" s="9"/>
      <c r="Q652" s="9"/>
      <c r="R652" s="9"/>
      <c r="S652" s="9"/>
      <c r="T652" s="9"/>
      <c r="U652" s="9"/>
      <c r="V652" s="9"/>
      <c r="W652" s="9"/>
      <c r="X652" s="9"/>
      <c r="Y652" s="9"/>
      <c r="Z652" s="9"/>
      <c r="AB652" s="9"/>
      <c r="AC652" s="9"/>
      <c r="AD652" s="9"/>
      <c r="AK652" s="9"/>
      <c r="AL652" s="9"/>
      <c r="AM652" s="9"/>
      <c r="AN652" s="9"/>
      <c r="AO652" s="9"/>
      <c r="AQ652" s="9"/>
      <c r="AR652" s="9"/>
      <c r="AS652" s="9"/>
      <c r="AZ652" s="9"/>
      <c r="BA652" s="91"/>
      <c r="BB652" s="232"/>
      <c r="BC652" s="232"/>
      <c r="BE652" s="221"/>
      <c r="BG652" s="221"/>
      <c r="BH652" s="6">
        <f t="shared" si="353"/>
        <v>0</v>
      </c>
      <c r="BI652" s="127"/>
      <c r="BJ652" s="6">
        <f t="shared" si="354"/>
        <v>0</v>
      </c>
      <c r="BK652" s="221"/>
      <c r="BM652" s="127"/>
      <c r="BO652" s="221"/>
      <c r="BP652" s="6">
        <f t="shared" si="355"/>
        <v>0</v>
      </c>
      <c r="BQ652" s="221"/>
      <c r="BV652" s="421"/>
      <c r="BW652" s="420">
        <f t="shared" si="318"/>
        <v>0</v>
      </c>
      <c r="BX652" s="420"/>
      <c r="BY652" s="153" t="s">
        <v>284</v>
      </c>
    </row>
    <row r="653" spans="1:77" ht="15.75" customHeight="1" thickBot="1" x14ac:dyDescent="0.25">
      <c r="A653" s="167">
        <v>4800</v>
      </c>
      <c r="B653" s="24" t="s">
        <v>21</v>
      </c>
      <c r="C653" s="24" t="s">
        <v>119</v>
      </c>
      <c r="D653" s="24">
        <v>16</v>
      </c>
      <c r="E653" s="25" t="s">
        <v>23</v>
      </c>
      <c r="F653" s="588" t="s">
        <v>1124</v>
      </c>
      <c r="G653" s="24"/>
      <c r="H653" s="663"/>
      <c r="I653" s="535"/>
      <c r="J653" s="554"/>
      <c r="K653" s="520">
        <f t="shared" ref="K653:K658" si="356">A653</f>
        <v>4800</v>
      </c>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07">
        <v>50</v>
      </c>
      <c r="BA653" s="83">
        <v>253</v>
      </c>
      <c r="BB653" s="232">
        <f t="shared" ref="BB653:BB658" si="357">G653*BA653</f>
        <v>0</v>
      </c>
      <c r="BC653" s="232">
        <f t="shared" si="307"/>
        <v>0</v>
      </c>
      <c r="BE653" s="129"/>
      <c r="BF653" s="6">
        <f t="shared" ref="BF653:BF658" si="358">BE653*AZ653</f>
        <v>0</v>
      </c>
      <c r="BG653" s="129"/>
      <c r="BH653" s="6">
        <f t="shared" si="353"/>
        <v>0</v>
      </c>
      <c r="BI653" s="121"/>
      <c r="BJ653" s="6">
        <f t="shared" si="354"/>
        <v>0</v>
      </c>
      <c r="BK653" s="129"/>
      <c r="BM653" s="121"/>
      <c r="BN653" s="6">
        <f t="shared" ref="BN653:BN658" si="359">BM653*AZ653</f>
        <v>0</v>
      </c>
      <c r="BO653" s="129"/>
      <c r="BP653" s="6">
        <f t="shared" si="355"/>
        <v>0</v>
      </c>
      <c r="BQ653" s="129"/>
      <c r="BR653" s="6">
        <f t="shared" ref="BR653:BR658" si="360">BQ653*AZ653</f>
        <v>0</v>
      </c>
      <c r="BS653" s="8">
        <v>2</v>
      </c>
      <c r="BT653" s="8">
        <v>2</v>
      </c>
      <c r="BU653" s="415">
        <f t="shared" ref="BU653:BU658" si="361">BT653/12</f>
        <v>0.16666666666666666</v>
      </c>
      <c r="BV653" s="421">
        <f t="shared" ref="BV653:BV658" si="362">IF(OR(BT653=0),0,((G653-I653)/BU653))</f>
        <v>0</v>
      </c>
      <c r="BW653" s="420">
        <f t="shared" si="318"/>
        <v>0</v>
      </c>
      <c r="BX653" s="420"/>
      <c r="BY653" s="21">
        <f t="shared" ref="BY653:BY658" si="363">A653</f>
        <v>4800</v>
      </c>
    </row>
    <row r="654" spans="1:77" ht="15.75" customHeight="1" thickBot="1" x14ac:dyDescent="0.25">
      <c r="A654" s="151" t="s">
        <v>503</v>
      </c>
      <c r="B654" s="24" t="s">
        <v>21</v>
      </c>
      <c r="C654" s="1" t="s">
        <v>287</v>
      </c>
      <c r="D654" s="24">
        <v>16</v>
      </c>
      <c r="E654" s="2"/>
      <c r="F654" s="589"/>
      <c r="G654" s="1">
        <v>7</v>
      </c>
      <c r="H654" s="664"/>
      <c r="I654" s="449"/>
      <c r="J654" s="553"/>
      <c r="K654" s="518" t="str">
        <f t="shared" si="356"/>
        <v>68875HJR</v>
      </c>
      <c r="L654" s="300" t="s">
        <v>885</v>
      </c>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75">
        <v>25</v>
      </c>
      <c r="BA654" s="84"/>
      <c r="BB654" s="232">
        <f t="shared" si="357"/>
        <v>0</v>
      </c>
      <c r="BC654" s="232">
        <f t="shared" si="307"/>
        <v>0</v>
      </c>
      <c r="BE654" s="129"/>
      <c r="BF654" s="6">
        <f t="shared" si="358"/>
        <v>0</v>
      </c>
      <c r="BG654" s="129"/>
      <c r="BH654" s="6">
        <f t="shared" si="353"/>
        <v>0</v>
      </c>
      <c r="BI654" s="121"/>
      <c r="BJ654" s="6">
        <f t="shared" si="354"/>
        <v>0</v>
      </c>
      <c r="BK654" s="129"/>
      <c r="BM654" s="121"/>
      <c r="BN654" s="6">
        <f t="shared" si="359"/>
        <v>0</v>
      </c>
      <c r="BO654" s="129"/>
      <c r="BP654" s="6">
        <f t="shared" si="355"/>
        <v>0</v>
      </c>
      <c r="BQ654" s="129"/>
      <c r="BR654" s="6">
        <f t="shared" si="360"/>
        <v>0</v>
      </c>
      <c r="BS654" s="8">
        <v>9</v>
      </c>
      <c r="BT654" s="8">
        <v>5</v>
      </c>
      <c r="BU654" s="415">
        <f t="shared" si="361"/>
        <v>0.41666666666666669</v>
      </c>
      <c r="BV654" s="421">
        <f t="shared" si="362"/>
        <v>16.8</v>
      </c>
      <c r="BW654" s="420">
        <f t="shared" si="318"/>
        <v>16.8</v>
      </c>
      <c r="BX654" s="420"/>
      <c r="BY654" s="21" t="str">
        <f t="shared" si="363"/>
        <v>68875HJR</v>
      </c>
    </row>
    <row r="655" spans="1:77" ht="15.75" customHeight="1" thickBot="1" x14ac:dyDescent="0.25">
      <c r="A655" s="151" t="s">
        <v>504</v>
      </c>
      <c r="B655" s="24" t="s">
        <v>21</v>
      </c>
      <c r="C655" s="1" t="s">
        <v>288</v>
      </c>
      <c r="D655" s="24">
        <v>16</v>
      </c>
      <c r="E655" s="25" t="s">
        <v>23</v>
      </c>
      <c r="F655" s="589"/>
      <c r="G655" s="1">
        <v>8</v>
      </c>
      <c r="H655" s="664"/>
      <c r="I655" s="449"/>
      <c r="J655" s="452"/>
      <c r="K655" s="518" t="str">
        <f t="shared" si="356"/>
        <v>68875SJR</v>
      </c>
      <c r="L655" s="300" t="s">
        <v>886</v>
      </c>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75">
        <v>25</v>
      </c>
      <c r="BA655" s="84"/>
      <c r="BB655" s="232">
        <f t="shared" si="357"/>
        <v>0</v>
      </c>
      <c r="BC655" s="232">
        <f t="shared" si="307"/>
        <v>0</v>
      </c>
      <c r="BE655" s="129"/>
      <c r="BF655" s="6">
        <f t="shared" si="358"/>
        <v>0</v>
      </c>
      <c r="BG655" s="129"/>
      <c r="BH655" s="6">
        <f t="shared" si="353"/>
        <v>0</v>
      </c>
      <c r="BI655" s="121"/>
      <c r="BJ655" s="6">
        <f t="shared" si="354"/>
        <v>0</v>
      </c>
      <c r="BK655" s="129"/>
      <c r="BM655" s="121"/>
      <c r="BN655" s="6">
        <f t="shared" si="359"/>
        <v>0</v>
      </c>
      <c r="BO655" s="129"/>
      <c r="BP655" s="6">
        <f t="shared" si="355"/>
        <v>0</v>
      </c>
      <c r="BQ655" s="129"/>
      <c r="BR655" s="6">
        <f t="shared" si="360"/>
        <v>0</v>
      </c>
      <c r="BS655" s="8">
        <v>6</v>
      </c>
      <c r="BT655" s="8">
        <v>2</v>
      </c>
      <c r="BU655" s="415">
        <f t="shared" si="361"/>
        <v>0.16666666666666666</v>
      </c>
      <c r="BV655" s="421">
        <f t="shared" si="362"/>
        <v>48</v>
      </c>
      <c r="BW655" s="420">
        <f t="shared" si="318"/>
        <v>48</v>
      </c>
      <c r="BX655" s="420"/>
      <c r="BY655" s="21" t="str">
        <f t="shared" si="363"/>
        <v>68875SJR</v>
      </c>
    </row>
    <row r="656" spans="1:77" ht="15.75" customHeight="1" thickBot="1" x14ac:dyDescent="0.25">
      <c r="A656" s="168">
        <v>4801</v>
      </c>
      <c r="B656" s="24" t="s">
        <v>21</v>
      </c>
      <c r="C656" s="1" t="s">
        <v>119</v>
      </c>
      <c r="D656" s="24">
        <v>16</v>
      </c>
      <c r="E656" s="2" t="s">
        <v>23</v>
      </c>
      <c r="F656" s="588" t="s">
        <v>1124</v>
      </c>
      <c r="G656" s="1"/>
      <c r="H656" s="664"/>
      <c r="I656" s="449"/>
      <c r="J656" s="452"/>
      <c r="K656" s="521">
        <f t="shared" si="356"/>
        <v>4801</v>
      </c>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75">
        <v>50</v>
      </c>
      <c r="BA656" s="84">
        <v>253</v>
      </c>
      <c r="BB656" s="232">
        <f t="shared" si="357"/>
        <v>0</v>
      </c>
      <c r="BC656" s="232">
        <f t="shared" si="307"/>
        <v>0</v>
      </c>
      <c r="BE656" s="129"/>
      <c r="BF656" s="6">
        <f t="shared" si="358"/>
        <v>0</v>
      </c>
      <c r="BG656" s="129"/>
      <c r="BH656" s="6">
        <f t="shared" si="353"/>
        <v>0</v>
      </c>
      <c r="BI656" s="121"/>
      <c r="BJ656" s="6">
        <f t="shared" si="354"/>
        <v>0</v>
      </c>
      <c r="BK656" s="129"/>
      <c r="BM656" s="121"/>
      <c r="BN656" s="6">
        <f t="shared" si="359"/>
        <v>0</v>
      </c>
      <c r="BO656" s="129"/>
      <c r="BP656" s="6">
        <f t="shared" si="355"/>
        <v>0</v>
      </c>
      <c r="BQ656" s="129"/>
      <c r="BR656" s="6">
        <f t="shared" si="360"/>
        <v>0</v>
      </c>
      <c r="BS656" s="8">
        <v>1</v>
      </c>
      <c r="BT656" s="8">
        <v>2</v>
      </c>
      <c r="BU656" s="415">
        <f t="shared" si="361"/>
        <v>0.16666666666666666</v>
      </c>
      <c r="BV656" s="421">
        <f t="shared" si="362"/>
        <v>0</v>
      </c>
      <c r="BW656" s="420">
        <f t="shared" si="318"/>
        <v>0</v>
      </c>
      <c r="BX656" s="420"/>
      <c r="BY656" s="21">
        <f t="shared" si="363"/>
        <v>4801</v>
      </c>
    </row>
    <row r="657" spans="1:77" ht="15.75" customHeight="1" thickBot="1" x14ac:dyDescent="0.25">
      <c r="A657" s="151" t="s">
        <v>505</v>
      </c>
      <c r="B657" s="24" t="s">
        <v>21</v>
      </c>
      <c r="C657" s="1" t="s">
        <v>285</v>
      </c>
      <c r="D657" s="24">
        <v>16</v>
      </c>
      <c r="E657" s="2"/>
      <c r="F657" s="589"/>
      <c r="G657" s="1">
        <v>51</v>
      </c>
      <c r="H657" s="664"/>
      <c r="I657" s="449"/>
      <c r="J657" s="452"/>
      <c r="K657" s="518" t="str">
        <f t="shared" si="356"/>
        <v>68875HJL</v>
      </c>
      <c r="L657" s="300" t="s">
        <v>1350</v>
      </c>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75">
        <v>25</v>
      </c>
      <c r="BA657" s="84"/>
      <c r="BB657" s="232">
        <f t="shared" si="357"/>
        <v>0</v>
      </c>
      <c r="BC657" s="232">
        <f t="shared" si="307"/>
        <v>0</v>
      </c>
      <c r="BE657" s="129"/>
      <c r="BF657" s="6">
        <f t="shared" si="358"/>
        <v>0</v>
      </c>
      <c r="BG657" s="129"/>
      <c r="BH657" s="6">
        <f t="shared" si="353"/>
        <v>0</v>
      </c>
      <c r="BI657" s="121"/>
      <c r="BJ657" s="6">
        <f t="shared" si="354"/>
        <v>0</v>
      </c>
      <c r="BK657" s="129"/>
      <c r="BM657" s="121"/>
      <c r="BN657" s="6">
        <f t="shared" si="359"/>
        <v>0</v>
      </c>
      <c r="BO657" s="129"/>
      <c r="BP657" s="6">
        <f t="shared" si="355"/>
        <v>0</v>
      </c>
      <c r="BQ657" s="129"/>
      <c r="BR657" s="6">
        <f t="shared" si="360"/>
        <v>0</v>
      </c>
      <c r="BS657" s="8">
        <v>8</v>
      </c>
      <c r="BT657" s="8">
        <v>5</v>
      </c>
      <c r="BU657" s="415">
        <f t="shared" si="361"/>
        <v>0.41666666666666669</v>
      </c>
      <c r="BV657" s="421">
        <f t="shared" si="362"/>
        <v>122.39999999999999</v>
      </c>
      <c r="BW657" s="420">
        <f t="shared" si="318"/>
        <v>122.39999999999999</v>
      </c>
      <c r="BX657" s="420"/>
      <c r="BY657" s="21" t="str">
        <f t="shared" si="363"/>
        <v>68875HJL</v>
      </c>
    </row>
    <row r="658" spans="1:77" ht="15.75" customHeight="1" thickBot="1" x14ac:dyDescent="0.25">
      <c r="A658" s="151" t="s">
        <v>506</v>
      </c>
      <c r="B658" s="24" t="s">
        <v>21</v>
      </c>
      <c r="C658" s="1" t="s">
        <v>286</v>
      </c>
      <c r="D658" s="24">
        <v>16</v>
      </c>
      <c r="E658" s="25" t="s">
        <v>23</v>
      </c>
      <c r="F658" s="589"/>
      <c r="G658" s="1">
        <v>6</v>
      </c>
      <c r="H658" s="664"/>
      <c r="I658" s="536"/>
      <c r="J658" s="452"/>
      <c r="K658" s="518" t="str">
        <f t="shared" si="356"/>
        <v>68875SJL</v>
      </c>
      <c r="L658" s="300" t="s">
        <v>887</v>
      </c>
      <c r="M658" s="1"/>
      <c r="N658" s="9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75">
        <v>25</v>
      </c>
      <c r="BA658" s="84"/>
      <c r="BB658" s="232">
        <f t="shared" si="357"/>
        <v>0</v>
      </c>
      <c r="BC658" s="232">
        <f t="shared" si="307"/>
        <v>0</v>
      </c>
      <c r="BE658" s="129"/>
      <c r="BF658" s="6">
        <f t="shared" si="358"/>
        <v>0</v>
      </c>
      <c r="BG658" s="129"/>
      <c r="BH658" s="6">
        <f t="shared" si="353"/>
        <v>0</v>
      </c>
      <c r="BI658" s="121"/>
      <c r="BJ658" s="6">
        <f t="shared" si="354"/>
        <v>0</v>
      </c>
      <c r="BK658" s="129"/>
      <c r="BM658" s="121"/>
      <c r="BN658" s="6">
        <f t="shared" si="359"/>
        <v>0</v>
      </c>
      <c r="BO658" s="129"/>
      <c r="BP658" s="6">
        <f t="shared" si="355"/>
        <v>0</v>
      </c>
      <c r="BQ658" s="129"/>
      <c r="BR658" s="6">
        <f t="shared" si="360"/>
        <v>0</v>
      </c>
      <c r="BS658" s="8">
        <v>5</v>
      </c>
      <c r="BT658" s="8">
        <v>2</v>
      </c>
      <c r="BU658" s="415">
        <f t="shared" si="361"/>
        <v>0.16666666666666666</v>
      </c>
      <c r="BV658" s="421">
        <f t="shared" si="362"/>
        <v>36</v>
      </c>
      <c r="BW658" s="420">
        <f t="shared" si="318"/>
        <v>36</v>
      </c>
      <c r="BX658" s="420"/>
      <c r="BY658" s="21" t="str">
        <f t="shared" si="363"/>
        <v>68875SJL</v>
      </c>
    </row>
    <row r="659" spans="1:77" ht="26.25" customHeight="1" x14ac:dyDescent="0.2">
      <c r="A659" s="154"/>
      <c r="B659" s="92"/>
      <c r="C659" s="92"/>
      <c r="D659" s="92"/>
      <c r="E659" s="93"/>
      <c r="F659" s="404"/>
      <c r="G659" s="92"/>
      <c r="H659" s="677"/>
      <c r="I659" s="398"/>
      <c r="J659" s="398"/>
      <c r="K659" s="155"/>
      <c r="L659" s="92"/>
      <c r="M659" s="92"/>
      <c r="N659" s="52"/>
      <c r="O659" s="92"/>
      <c r="P659" s="92"/>
      <c r="Q659" s="92"/>
      <c r="R659" s="92"/>
      <c r="S659" s="9"/>
      <c r="T659" s="9"/>
      <c r="U659" s="9"/>
      <c r="V659" s="9"/>
      <c r="W659" s="9"/>
      <c r="X659" s="9"/>
      <c r="Y659" s="9"/>
      <c r="Z659" s="9"/>
      <c r="AB659" s="9"/>
      <c r="AC659" s="9"/>
      <c r="AD659" s="9"/>
      <c r="AK659" s="9"/>
      <c r="AL659" s="9"/>
      <c r="AM659" s="9"/>
      <c r="AN659" s="9"/>
      <c r="AO659" s="9"/>
      <c r="AQ659" s="9"/>
      <c r="AR659" s="9"/>
      <c r="AS659" s="9"/>
      <c r="AZ659" s="9"/>
      <c r="BA659" s="91"/>
      <c r="BB659" s="232"/>
      <c r="BC659" s="232"/>
      <c r="BE659" s="226"/>
      <c r="BG659" s="226"/>
      <c r="BH659" s="6">
        <f t="shared" si="353"/>
        <v>0</v>
      </c>
      <c r="BI659" s="125"/>
      <c r="BJ659" s="6">
        <f t="shared" si="354"/>
        <v>0</v>
      </c>
      <c r="BK659" s="226"/>
      <c r="BM659" s="125"/>
      <c r="BO659" s="226"/>
      <c r="BP659" s="6">
        <f t="shared" si="355"/>
        <v>0</v>
      </c>
      <c r="BQ659" s="226"/>
      <c r="BV659" s="421"/>
      <c r="BW659" s="420">
        <f t="shared" si="318"/>
        <v>0</v>
      </c>
      <c r="BX659" s="420"/>
      <c r="BY659" s="154"/>
    </row>
    <row r="660" spans="1:77" ht="15.75" customHeight="1" x14ac:dyDescent="0.2">
      <c r="A660" s="168">
        <v>4803</v>
      </c>
      <c r="B660" s="1" t="s">
        <v>21</v>
      </c>
      <c r="C660" s="1" t="s">
        <v>304</v>
      </c>
      <c r="D660" s="1">
        <v>16</v>
      </c>
      <c r="E660" s="2" t="s">
        <v>23</v>
      </c>
      <c r="F660" s="589" t="s">
        <v>1125</v>
      </c>
      <c r="G660" s="1"/>
      <c r="H660" s="664"/>
      <c r="I660" s="449"/>
      <c r="J660" s="452"/>
      <c r="K660" s="521">
        <f>A660</f>
        <v>4803</v>
      </c>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75">
        <v>51</v>
      </c>
      <c r="BA660" s="84">
        <v>264</v>
      </c>
      <c r="BB660" s="232">
        <f>G660*BA660</f>
        <v>0</v>
      </c>
      <c r="BC660" s="232">
        <f t="shared" si="307"/>
        <v>0</v>
      </c>
      <c r="BE660" s="129"/>
      <c r="BF660" s="6">
        <f t="shared" ref="BF660:BF665" si="364">BE660*AZ660</f>
        <v>0</v>
      </c>
      <c r="BG660" s="129"/>
      <c r="BH660" s="6">
        <f t="shared" si="353"/>
        <v>0</v>
      </c>
      <c r="BI660" s="121"/>
      <c r="BJ660" s="6">
        <f t="shared" si="354"/>
        <v>0</v>
      </c>
      <c r="BK660" s="129"/>
      <c r="BM660" s="121"/>
      <c r="BN660" s="6">
        <f t="shared" ref="BN660:BN665" si="365">BM660*AZ660</f>
        <v>0</v>
      </c>
      <c r="BO660" s="129"/>
      <c r="BP660" s="6">
        <f t="shared" si="355"/>
        <v>0</v>
      </c>
      <c r="BQ660" s="129"/>
      <c r="BR660" s="6">
        <f t="shared" ref="BR660:BR665" si="366">BQ660*AZ660</f>
        <v>0</v>
      </c>
      <c r="BS660" s="8">
        <v>2</v>
      </c>
      <c r="BT660" s="8">
        <v>2</v>
      </c>
      <c r="BU660" s="415">
        <f t="shared" ref="BU660:BU665" si="367">BT660/12</f>
        <v>0.16666666666666666</v>
      </c>
      <c r="BV660" s="421">
        <f t="shared" ref="BV660:BV665" si="368">IF(OR(BT660=0),0,((G660-I660)/BU660))</f>
        <v>0</v>
      </c>
      <c r="BW660" s="420">
        <f t="shared" si="318"/>
        <v>0</v>
      </c>
      <c r="BX660" s="420"/>
      <c r="BY660" s="21">
        <f t="shared" ref="BY660:BY665" si="369">A660</f>
        <v>4803</v>
      </c>
    </row>
    <row r="661" spans="1:77" ht="15.75" customHeight="1" x14ac:dyDescent="0.2">
      <c r="A661" s="151" t="s">
        <v>744</v>
      </c>
      <c r="B661" s="1" t="s">
        <v>21</v>
      </c>
      <c r="C661" s="1" t="s">
        <v>745</v>
      </c>
      <c r="D661" s="1">
        <v>16</v>
      </c>
      <c r="E661" s="2"/>
      <c r="F661" s="589"/>
      <c r="G661" s="1">
        <v>7</v>
      </c>
      <c r="H661" s="664"/>
      <c r="I661" s="449"/>
      <c r="J661" s="452"/>
      <c r="K661" s="518" t="s">
        <v>744</v>
      </c>
      <c r="L661" s="300" t="s">
        <v>888</v>
      </c>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75">
        <v>25</v>
      </c>
      <c r="BA661" s="84"/>
      <c r="BB661" s="232"/>
      <c r="BC661" s="232"/>
      <c r="BE661" s="129"/>
      <c r="BF661" s="6">
        <f t="shared" si="364"/>
        <v>0</v>
      </c>
      <c r="BG661" s="129"/>
      <c r="BH661" s="6">
        <f t="shared" si="353"/>
        <v>0</v>
      </c>
      <c r="BI661" s="121"/>
      <c r="BK661" s="129"/>
      <c r="BM661" s="121"/>
      <c r="BN661" s="6">
        <f t="shared" si="365"/>
        <v>0</v>
      </c>
      <c r="BO661" s="129"/>
      <c r="BP661" s="6">
        <f t="shared" si="355"/>
        <v>0</v>
      </c>
      <c r="BQ661" s="129"/>
      <c r="BR661" s="6">
        <f t="shared" si="366"/>
        <v>0</v>
      </c>
      <c r="BS661" s="8">
        <v>11</v>
      </c>
      <c r="BT661" s="8">
        <v>1</v>
      </c>
      <c r="BU661" s="415">
        <f t="shared" si="367"/>
        <v>8.3333333333333329E-2</v>
      </c>
      <c r="BV661" s="421">
        <f t="shared" si="368"/>
        <v>84</v>
      </c>
      <c r="BW661" s="420">
        <f t="shared" si="318"/>
        <v>84</v>
      </c>
      <c r="BX661" s="420"/>
      <c r="BY661" s="21" t="str">
        <f t="shared" si="369"/>
        <v>70875HJR</v>
      </c>
    </row>
    <row r="662" spans="1:77" ht="15.75" customHeight="1" x14ac:dyDescent="0.2">
      <c r="A662" s="151" t="s">
        <v>509</v>
      </c>
      <c r="B662" s="1" t="s">
        <v>21</v>
      </c>
      <c r="C662" s="1" t="s">
        <v>291</v>
      </c>
      <c r="D662" s="1">
        <v>16</v>
      </c>
      <c r="E662" s="2" t="s">
        <v>23</v>
      </c>
      <c r="F662" s="589"/>
      <c r="G662" s="1">
        <v>13</v>
      </c>
      <c r="H662" s="664"/>
      <c r="I662" s="449"/>
      <c r="J662" s="452"/>
      <c r="K662" s="518" t="str">
        <f>A662</f>
        <v>70875SJR</v>
      </c>
      <c r="L662" s="300" t="s">
        <v>889</v>
      </c>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75">
        <v>25</v>
      </c>
      <c r="BA662" s="84"/>
      <c r="BB662" s="232">
        <f>G662*BA662</f>
        <v>0</v>
      </c>
      <c r="BC662" s="232">
        <f t="shared" si="307"/>
        <v>0</v>
      </c>
      <c r="BE662" s="129"/>
      <c r="BF662" s="6">
        <f t="shared" si="364"/>
        <v>0</v>
      </c>
      <c r="BG662" s="129"/>
      <c r="BH662" s="6">
        <f t="shared" si="353"/>
        <v>0</v>
      </c>
      <c r="BI662" s="121"/>
      <c r="BJ662" s="6">
        <f t="shared" ref="BJ662:BJ706" si="370">BI662*AZ662</f>
        <v>0</v>
      </c>
      <c r="BK662" s="129"/>
      <c r="BM662" s="121"/>
      <c r="BN662" s="6">
        <f t="shared" si="365"/>
        <v>0</v>
      </c>
      <c r="BO662" s="129"/>
      <c r="BP662" s="6">
        <f t="shared" si="355"/>
        <v>0</v>
      </c>
      <c r="BQ662" s="129"/>
      <c r="BR662" s="6">
        <f t="shared" si="366"/>
        <v>0</v>
      </c>
      <c r="BS662" s="8">
        <v>7</v>
      </c>
      <c r="BT662" s="8">
        <v>7</v>
      </c>
      <c r="BU662" s="415">
        <f t="shared" si="367"/>
        <v>0.58333333333333337</v>
      </c>
      <c r="BV662" s="421">
        <f t="shared" si="368"/>
        <v>22.285714285714285</v>
      </c>
      <c r="BW662" s="420">
        <f t="shared" si="318"/>
        <v>22.285714285714285</v>
      </c>
      <c r="BX662" s="420"/>
      <c r="BY662" s="21" t="str">
        <f t="shared" si="369"/>
        <v>70875SJR</v>
      </c>
    </row>
    <row r="663" spans="1:77" ht="15.75" customHeight="1" thickBot="1" x14ac:dyDescent="0.25">
      <c r="A663" s="168">
        <v>4804</v>
      </c>
      <c r="B663" s="1" t="s">
        <v>21</v>
      </c>
      <c r="C663" s="1" t="s">
        <v>304</v>
      </c>
      <c r="D663" s="1">
        <v>16</v>
      </c>
      <c r="E663" s="2" t="s">
        <v>23</v>
      </c>
      <c r="F663" s="589" t="s">
        <v>1125</v>
      </c>
      <c r="G663" s="27"/>
      <c r="H663" s="667"/>
      <c r="I663" s="449"/>
      <c r="J663" s="452"/>
      <c r="K663" s="521">
        <f>A663</f>
        <v>4804</v>
      </c>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75">
        <v>51</v>
      </c>
      <c r="BA663" s="84">
        <v>264</v>
      </c>
      <c r="BB663" s="232">
        <f>G663*BA663</f>
        <v>0</v>
      </c>
      <c r="BC663" s="232">
        <f t="shared" si="307"/>
        <v>0</v>
      </c>
      <c r="BE663" s="129"/>
      <c r="BF663" s="6">
        <f t="shared" si="364"/>
        <v>0</v>
      </c>
      <c r="BG663" s="129"/>
      <c r="BH663" s="6">
        <f t="shared" si="353"/>
        <v>0</v>
      </c>
      <c r="BI663" s="121"/>
      <c r="BJ663" s="6">
        <f t="shared" si="370"/>
        <v>0</v>
      </c>
      <c r="BK663" s="129"/>
      <c r="BM663" s="121"/>
      <c r="BN663" s="6">
        <f t="shared" si="365"/>
        <v>0</v>
      </c>
      <c r="BO663" s="129"/>
      <c r="BP663" s="6">
        <f t="shared" si="355"/>
        <v>0</v>
      </c>
      <c r="BQ663" s="129"/>
      <c r="BR663" s="6">
        <f t="shared" si="366"/>
        <v>0</v>
      </c>
      <c r="BS663" s="8">
        <v>1</v>
      </c>
      <c r="BT663" s="8">
        <v>1</v>
      </c>
      <c r="BU663" s="415">
        <f t="shared" si="367"/>
        <v>8.3333333333333329E-2</v>
      </c>
      <c r="BV663" s="421">
        <f t="shared" si="368"/>
        <v>0</v>
      </c>
      <c r="BW663" s="420">
        <f t="shared" si="318"/>
        <v>0</v>
      </c>
      <c r="BX663" s="420"/>
      <c r="BY663" s="21">
        <f t="shared" si="369"/>
        <v>4804</v>
      </c>
    </row>
    <row r="664" spans="1:77" ht="15.75" customHeight="1" thickBot="1" x14ac:dyDescent="0.25">
      <c r="A664" s="151" t="s">
        <v>507</v>
      </c>
      <c r="B664" s="1" t="s">
        <v>21</v>
      </c>
      <c r="C664" s="1" t="s">
        <v>289</v>
      </c>
      <c r="D664" s="1">
        <v>16</v>
      </c>
      <c r="E664" s="2"/>
      <c r="F664" s="589"/>
      <c r="G664" s="1">
        <v>7</v>
      </c>
      <c r="H664" s="664"/>
      <c r="I664" s="449"/>
      <c r="J664" s="554" t="s">
        <v>1561</v>
      </c>
      <c r="K664" s="518" t="str">
        <f>A664</f>
        <v>70875HJL</v>
      </c>
      <c r="L664" s="300" t="s">
        <v>982</v>
      </c>
      <c r="M664" s="1"/>
      <c r="N664" s="49"/>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75">
        <v>25</v>
      </c>
      <c r="BA664" s="84"/>
      <c r="BB664" s="232">
        <f>G664*BA664</f>
        <v>0</v>
      </c>
      <c r="BC664" s="232">
        <f t="shared" si="307"/>
        <v>0</v>
      </c>
      <c r="BE664" s="129"/>
      <c r="BF664" s="6">
        <f t="shared" si="364"/>
        <v>0</v>
      </c>
      <c r="BG664" s="129"/>
      <c r="BH664" s="6">
        <f t="shared" si="353"/>
        <v>0</v>
      </c>
      <c r="BI664" s="121"/>
      <c r="BJ664" s="6">
        <f t="shared" si="370"/>
        <v>0</v>
      </c>
      <c r="BK664" s="129"/>
      <c r="BM664" s="121"/>
      <c r="BN664" s="6">
        <f t="shared" si="365"/>
        <v>0</v>
      </c>
      <c r="BO664" s="129"/>
      <c r="BP664" s="6">
        <f t="shared" si="355"/>
        <v>0</v>
      </c>
      <c r="BQ664" s="129"/>
      <c r="BR664" s="6">
        <f t="shared" si="366"/>
        <v>0</v>
      </c>
      <c r="BS664" s="8">
        <v>9</v>
      </c>
      <c r="BT664" s="8">
        <v>8</v>
      </c>
      <c r="BU664" s="415">
        <f t="shared" si="367"/>
        <v>0.66666666666666663</v>
      </c>
      <c r="BV664" s="421">
        <f t="shared" si="368"/>
        <v>10.5</v>
      </c>
      <c r="BW664" s="420">
        <f t="shared" si="318"/>
        <v>10.5</v>
      </c>
      <c r="BX664" s="420"/>
      <c r="BY664" s="21" t="str">
        <f t="shared" si="369"/>
        <v>70875HJL</v>
      </c>
    </row>
    <row r="665" spans="1:77" s="7" customFormat="1" ht="15.75" customHeight="1" thickBot="1" x14ac:dyDescent="0.25">
      <c r="A665" s="151" t="s">
        <v>508</v>
      </c>
      <c r="B665" s="1" t="s">
        <v>21</v>
      </c>
      <c r="C665" s="1" t="s">
        <v>290</v>
      </c>
      <c r="D665" s="1">
        <v>16</v>
      </c>
      <c r="E665" s="2" t="s">
        <v>23</v>
      </c>
      <c r="F665" s="589"/>
      <c r="G665" s="1">
        <v>1</v>
      </c>
      <c r="H665" s="664"/>
      <c r="I665" s="449"/>
      <c r="J665" s="554" t="s">
        <v>1561</v>
      </c>
      <c r="K665" s="518" t="str">
        <f>A665</f>
        <v>70875SJL</v>
      </c>
      <c r="L665" s="300" t="s">
        <v>890</v>
      </c>
      <c r="M665" s="1"/>
      <c r="N665" s="17"/>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75">
        <v>25</v>
      </c>
      <c r="BA665" s="84"/>
      <c r="BB665" s="232">
        <f>G665*BA665</f>
        <v>0</v>
      </c>
      <c r="BC665" s="232">
        <f t="shared" si="307"/>
        <v>0</v>
      </c>
      <c r="BE665" s="129"/>
      <c r="BF665" s="6">
        <f t="shared" si="364"/>
        <v>0</v>
      </c>
      <c r="BG665" s="129"/>
      <c r="BH665" s="6">
        <f t="shared" si="353"/>
        <v>0</v>
      </c>
      <c r="BI665" s="121"/>
      <c r="BJ665" s="6">
        <f t="shared" si="370"/>
        <v>0</v>
      </c>
      <c r="BK665" s="129"/>
      <c r="BL665" s="6"/>
      <c r="BM665" s="121"/>
      <c r="BN665" s="6">
        <f t="shared" si="365"/>
        <v>0</v>
      </c>
      <c r="BO665" s="129"/>
      <c r="BP665" s="6">
        <f t="shared" si="355"/>
        <v>0</v>
      </c>
      <c r="BQ665" s="129"/>
      <c r="BR665" s="6">
        <f t="shared" si="366"/>
        <v>0</v>
      </c>
      <c r="BS665" s="8">
        <v>4</v>
      </c>
      <c r="BT665" s="8">
        <v>4</v>
      </c>
      <c r="BU665" s="415">
        <f t="shared" si="367"/>
        <v>0.33333333333333331</v>
      </c>
      <c r="BV665" s="421">
        <f t="shared" si="368"/>
        <v>3</v>
      </c>
      <c r="BW665" s="420">
        <f t="shared" si="318"/>
        <v>3</v>
      </c>
      <c r="BX665" s="420"/>
      <c r="BY665" s="21" t="str">
        <f t="shared" si="369"/>
        <v>70875SJL</v>
      </c>
    </row>
    <row r="666" spans="1:77" ht="26.25" customHeight="1" x14ac:dyDescent="0.2">
      <c r="A666" s="80"/>
      <c r="B666" s="81"/>
      <c r="C666" s="81"/>
      <c r="D666" s="81"/>
      <c r="E666" s="82"/>
      <c r="F666" s="401"/>
      <c r="G666" s="81"/>
      <c r="H666" s="671"/>
      <c r="I666" s="401"/>
      <c r="J666" s="401"/>
      <c r="K666" s="81"/>
      <c r="L666" s="81"/>
      <c r="M666" s="81"/>
      <c r="N666" s="9"/>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90"/>
      <c r="BB666" s="232"/>
      <c r="BC666" s="232"/>
      <c r="BE666" s="195"/>
      <c r="BG666" s="195"/>
      <c r="BH666" s="6">
        <f t="shared" si="353"/>
        <v>0</v>
      </c>
      <c r="BI666" s="81"/>
      <c r="BJ666" s="6">
        <f t="shared" si="370"/>
        <v>0</v>
      </c>
      <c r="BK666" s="195"/>
      <c r="BM666" s="81"/>
      <c r="BO666" s="195"/>
      <c r="BQ666" s="195"/>
      <c r="BV666" s="421"/>
      <c r="BW666" s="420">
        <f t="shared" si="318"/>
        <v>0</v>
      </c>
      <c r="BX666" s="420"/>
      <c r="BY666" s="80"/>
    </row>
    <row r="667" spans="1:77" ht="16.5" thickBot="1" x14ac:dyDescent="0.25">
      <c r="A667" s="15" t="s">
        <v>667</v>
      </c>
      <c r="B667" s="3"/>
      <c r="C667" s="3"/>
      <c r="D667" s="3"/>
      <c r="E667" s="16"/>
      <c r="F667" s="402"/>
      <c r="G667" s="3"/>
      <c r="H667" s="666"/>
      <c r="I667" s="402"/>
      <c r="J667" s="402"/>
      <c r="K667" s="3"/>
      <c r="N667" s="55"/>
      <c r="O667" s="9"/>
      <c r="P667" s="9"/>
      <c r="Q667" s="9"/>
      <c r="R667" s="9"/>
      <c r="S667" s="9"/>
      <c r="T667" s="9"/>
      <c r="U667" s="9"/>
      <c r="V667" s="9"/>
      <c r="W667" s="9"/>
      <c r="X667" s="9"/>
      <c r="Y667" s="9"/>
      <c r="Z667" s="9"/>
      <c r="AB667" s="9"/>
      <c r="AC667" s="9"/>
      <c r="AD667" s="9"/>
      <c r="AK667" s="9"/>
      <c r="AL667" s="9"/>
      <c r="AM667" s="9"/>
      <c r="AN667" s="9"/>
      <c r="AO667" s="9"/>
      <c r="AQ667" s="9"/>
      <c r="AR667" s="9"/>
      <c r="AS667" s="9"/>
      <c r="AZ667" s="9"/>
      <c r="BB667" s="232"/>
      <c r="BC667" s="232"/>
      <c r="BE667" s="190"/>
      <c r="BG667" s="190"/>
      <c r="BH667" s="6">
        <f t="shared" si="353"/>
        <v>0</v>
      </c>
      <c r="BI667" s="9"/>
      <c r="BJ667" s="6">
        <f t="shared" si="370"/>
        <v>0</v>
      </c>
      <c r="BK667" s="190"/>
      <c r="BM667" s="9"/>
      <c r="BO667" s="190"/>
      <c r="BQ667" s="190"/>
      <c r="BV667" s="421"/>
      <c r="BW667" s="420">
        <f t="shared" si="318"/>
        <v>0</v>
      </c>
      <c r="BX667" s="420"/>
      <c r="BY667" s="15" t="s">
        <v>283</v>
      </c>
    </row>
    <row r="668" spans="1:77" ht="15.75" customHeight="1" x14ac:dyDescent="0.2">
      <c r="A668" s="234" t="s">
        <v>615</v>
      </c>
      <c r="B668" s="1" t="s">
        <v>21</v>
      </c>
      <c r="C668" s="24" t="s">
        <v>616</v>
      </c>
      <c r="D668" s="1">
        <v>16</v>
      </c>
      <c r="E668" s="25"/>
      <c r="F668" s="588"/>
      <c r="G668" s="24">
        <v>55</v>
      </c>
      <c r="H668" s="663"/>
      <c r="I668" s="535"/>
      <c r="J668" s="560"/>
      <c r="K668" s="522" t="str">
        <f>A668</f>
        <v>30925H</v>
      </c>
      <c r="L668" s="299" t="s">
        <v>842</v>
      </c>
      <c r="M668" s="1" t="s">
        <v>1332</v>
      </c>
      <c r="N668" s="9"/>
      <c r="O668" s="24"/>
      <c r="P668" s="24"/>
      <c r="Q668" s="24"/>
      <c r="R668" s="24"/>
      <c r="S668" s="314"/>
      <c r="T668" s="314"/>
      <c r="U668" s="314"/>
      <c r="V668" s="314"/>
      <c r="W668" s="314"/>
      <c r="X668" s="314"/>
      <c r="Y668" s="314"/>
      <c r="Z668" s="314"/>
      <c r="AA668" s="314"/>
      <c r="AB668" s="314"/>
      <c r="AC668" s="314"/>
      <c r="AD668" s="314"/>
      <c r="AE668" s="314"/>
      <c r="AF668" s="314"/>
      <c r="AG668" s="314"/>
      <c r="AH668" s="314"/>
      <c r="AI668" s="314"/>
      <c r="AJ668" s="314"/>
      <c r="AK668" s="314"/>
      <c r="AL668" s="314"/>
      <c r="AM668" s="314"/>
      <c r="AN668" s="314"/>
      <c r="AO668" s="314"/>
      <c r="AP668" s="314"/>
      <c r="AQ668" s="314"/>
      <c r="AR668" s="314"/>
      <c r="AS668" s="314"/>
      <c r="AT668" s="314"/>
      <c r="AU668" s="314"/>
      <c r="AV668" s="314"/>
      <c r="AW668" s="314"/>
      <c r="AX668" s="314"/>
      <c r="AY668" s="314"/>
      <c r="AZ668" s="111"/>
      <c r="BA668" s="83"/>
      <c r="BB668" s="232">
        <f>G668*BA668</f>
        <v>0</v>
      </c>
      <c r="BC668" s="232">
        <f t="shared" si="307"/>
        <v>0</v>
      </c>
      <c r="BE668" s="128"/>
      <c r="BF668" s="6">
        <f>BE668*AZ668</f>
        <v>0</v>
      </c>
      <c r="BG668" s="128"/>
      <c r="BH668" s="6">
        <f t="shared" si="353"/>
        <v>0</v>
      </c>
      <c r="BI668" s="120"/>
      <c r="BJ668" s="6">
        <f t="shared" si="370"/>
        <v>0</v>
      </c>
      <c r="BK668" s="128"/>
      <c r="BM668" s="120"/>
      <c r="BN668" s="6">
        <f t="shared" ref="BN668:BN682" si="371">BM668*AZ668</f>
        <v>0</v>
      </c>
      <c r="BO668" s="128"/>
      <c r="BP668" s="6">
        <f t="shared" ref="BP668:BP682" si="372">BO668*AZ668</f>
        <v>0</v>
      </c>
      <c r="BQ668" s="701"/>
      <c r="BR668" s="6">
        <f>BQ668*AZ668</f>
        <v>0</v>
      </c>
      <c r="BS668" s="8">
        <v>13</v>
      </c>
      <c r="BT668" s="8">
        <v>11</v>
      </c>
      <c r="BU668" s="415">
        <f>BT668/12</f>
        <v>0.91666666666666663</v>
      </c>
      <c r="BV668" s="421">
        <f>IF(OR(BT668=0),0,((G668-I668)/BU668))</f>
        <v>60</v>
      </c>
      <c r="BW668" s="420">
        <f t="shared" si="318"/>
        <v>60</v>
      </c>
      <c r="BX668" s="420"/>
      <c r="BY668" s="21" t="str">
        <f>A668</f>
        <v>30925H</v>
      </c>
    </row>
    <row r="669" spans="1:77" ht="26.25" customHeight="1" x14ac:dyDescent="0.2">
      <c r="A669" s="154"/>
      <c r="B669" s="92"/>
      <c r="C669" s="92"/>
      <c r="D669" s="92"/>
      <c r="E669" s="93"/>
      <c r="F669" s="404"/>
      <c r="G669" s="92"/>
      <c r="H669" s="677"/>
      <c r="I669" s="404"/>
      <c r="J669" s="404"/>
      <c r="K669" s="155"/>
      <c r="L669" s="92"/>
      <c r="M669" s="92"/>
      <c r="N669" s="52"/>
      <c r="O669" s="92"/>
      <c r="P669" s="92"/>
      <c r="Q669" s="92"/>
      <c r="R669" s="92"/>
      <c r="S669" s="9"/>
      <c r="T669" s="9"/>
      <c r="U669" s="9"/>
      <c r="V669" s="9"/>
      <c r="W669" s="9"/>
      <c r="X669" s="9"/>
      <c r="Y669" s="9"/>
      <c r="Z669" s="9"/>
      <c r="AB669" s="9"/>
      <c r="AC669" s="9"/>
      <c r="AD669" s="9"/>
      <c r="AK669" s="9"/>
      <c r="AL669" s="9"/>
      <c r="AM669" s="9"/>
      <c r="AN669" s="9"/>
      <c r="AO669" s="9"/>
      <c r="AQ669" s="9"/>
      <c r="AR669" s="9"/>
      <c r="AS669" s="9"/>
      <c r="AZ669" s="9"/>
      <c r="BA669" s="91"/>
      <c r="BB669" s="232"/>
      <c r="BC669" s="232"/>
      <c r="BE669" s="226"/>
      <c r="BG669" s="226"/>
      <c r="BH669" s="6">
        <f t="shared" si="353"/>
        <v>0</v>
      </c>
      <c r="BI669" s="125"/>
      <c r="BJ669" s="6">
        <f t="shared" si="370"/>
        <v>0</v>
      </c>
      <c r="BK669" s="226"/>
      <c r="BM669" s="125"/>
      <c r="BN669" s="6">
        <f t="shared" si="371"/>
        <v>0</v>
      </c>
      <c r="BO669" s="226"/>
      <c r="BP669" s="6">
        <f t="shared" si="372"/>
        <v>0</v>
      </c>
      <c r="BQ669" s="700"/>
      <c r="BV669" s="421"/>
      <c r="BW669" s="420">
        <f t="shared" si="318"/>
        <v>0</v>
      </c>
      <c r="BX669" s="420"/>
      <c r="BY669" s="154"/>
    </row>
    <row r="670" spans="1:77" ht="15.75" customHeight="1" thickBot="1" x14ac:dyDescent="0.25">
      <c r="A670" s="235"/>
      <c r="B670" s="1" t="s">
        <v>21</v>
      </c>
      <c r="C670" s="1" t="s">
        <v>915</v>
      </c>
      <c r="D670" s="1">
        <v>16</v>
      </c>
      <c r="E670" s="113"/>
      <c r="F670" s="589"/>
      <c r="G670" s="1"/>
      <c r="H670" s="664"/>
      <c r="I670" s="449"/>
      <c r="J670" s="452"/>
      <c r="K670" s="52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75"/>
      <c r="BA670" s="84"/>
      <c r="BB670" s="232">
        <f>G670*BA670</f>
        <v>0</v>
      </c>
      <c r="BC670" s="232">
        <f t="shared" si="307"/>
        <v>0</v>
      </c>
      <c r="BE670" s="129"/>
      <c r="BF670" s="6">
        <f t="shared" ref="BF670:BF675" si="373">BE670*AZ670</f>
        <v>0</v>
      </c>
      <c r="BG670" s="129"/>
      <c r="BH670" s="6">
        <f t="shared" si="353"/>
        <v>0</v>
      </c>
      <c r="BI670" s="121"/>
      <c r="BJ670" s="6">
        <f t="shared" si="370"/>
        <v>0</v>
      </c>
      <c r="BK670" s="129"/>
      <c r="BM670" s="121"/>
      <c r="BN670" s="6">
        <f t="shared" si="371"/>
        <v>0</v>
      </c>
      <c r="BO670" s="129"/>
      <c r="BP670" s="6">
        <f t="shared" si="372"/>
        <v>0</v>
      </c>
      <c r="BQ670" s="698"/>
      <c r="BR670" s="6">
        <f t="shared" ref="BR670:BR675" si="374">BQ670*AZ670</f>
        <v>0</v>
      </c>
      <c r="BU670" s="415">
        <f t="shared" ref="BU670:BU675" si="375">BT670/12</f>
        <v>0</v>
      </c>
      <c r="BV670" s="421">
        <f t="shared" ref="BV670:BV675" si="376">IF(OR(BT670=0),0,((G670-I670)/BU670))</f>
        <v>0</v>
      </c>
      <c r="BW670" s="420">
        <f t="shared" si="318"/>
        <v>0</v>
      </c>
      <c r="BX670" s="420"/>
      <c r="BY670" s="21"/>
    </row>
    <row r="671" spans="1:77" ht="15.75" customHeight="1" thickBot="1" x14ac:dyDescent="0.25">
      <c r="A671" s="236" t="s">
        <v>911</v>
      </c>
      <c r="B671" s="1" t="s">
        <v>21</v>
      </c>
      <c r="C671" s="1" t="s">
        <v>916</v>
      </c>
      <c r="D671" s="1">
        <v>16</v>
      </c>
      <c r="E671" s="2"/>
      <c r="F671" s="588" t="s">
        <v>1124</v>
      </c>
      <c r="G671" s="1">
        <v>9</v>
      </c>
      <c r="H671" s="664"/>
      <c r="I671" s="449"/>
      <c r="J671" s="560"/>
      <c r="K671" s="524" t="str">
        <f>A671</f>
        <v>68925HJR</v>
      </c>
      <c r="L671" s="300" t="s">
        <v>828</v>
      </c>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75"/>
      <c r="BA671" s="84"/>
      <c r="BB671" s="232">
        <f>G671*BA671</f>
        <v>0</v>
      </c>
      <c r="BC671" s="232">
        <f t="shared" si="307"/>
        <v>0</v>
      </c>
      <c r="BE671" s="129"/>
      <c r="BF671" s="6">
        <f t="shared" si="373"/>
        <v>0</v>
      </c>
      <c r="BG671" s="129"/>
      <c r="BH671" s="6">
        <f t="shared" si="353"/>
        <v>0</v>
      </c>
      <c r="BI671" s="121"/>
      <c r="BJ671" s="6">
        <f t="shared" si="370"/>
        <v>0</v>
      </c>
      <c r="BK671" s="129"/>
      <c r="BM671" s="121"/>
      <c r="BN671" s="6">
        <f t="shared" si="371"/>
        <v>0</v>
      </c>
      <c r="BO671" s="129"/>
      <c r="BP671" s="6">
        <f t="shared" si="372"/>
        <v>0</v>
      </c>
      <c r="BQ671" s="698"/>
      <c r="BR671" s="6">
        <f t="shared" si="374"/>
        <v>0</v>
      </c>
      <c r="BS671" s="8">
        <v>1</v>
      </c>
      <c r="BT671" s="8">
        <v>2</v>
      </c>
      <c r="BU671" s="415">
        <f t="shared" si="375"/>
        <v>0.16666666666666666</v>
      </c>
      <c r="BV671" s="421">
        <f t="shared" si="376"/>
        <v>54</v>
      </c>
      <c r="BW671" s="420">
        <f t="shared" si="318"/>
        <v>54</v>
      </c>
      <c r="BX671" s="420"/>
      <c r="BY671" s="21" t="str">
        <f>A671</f>
        <v>68925HJR</v>
      </c>
    </row>
    <row r="672" spans="1:77" s="7" customFormat="1" ht="15.75" customHeight="1" x14ac:dyDescent="0.2">
      <c r="A672" s="236" t="s">
        <v>912</v>
      </c>
      <c r="B672" s="1" t="s">
        <v>21</v>
      </c>
      <c r="C672" s="1" t="s">
        <v>917</v>
      </c>
      <c r="D672" s="1">
        <v>16</v>
      </c>
      <c r="E672" s="2" t="s">
        <v>23</v>
      </c>
      <c r="F672" s="588" t="s">
        <v>1124</v>
      </c>
      <c r="G672" s="1">
        <v>13</v>
      </c>
      <c r="H672" s="664"/>
      <c r="I672" s="449"/>
      <c r="J672" s="560"/>
      <c r="K672" s="524" t="str">
        <f>A672</f>
        <v>68925SJR</v>
      </c>
      <c r="L672" s="300" t="s">
        <v>1204</v>
      </c>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75"/>
      <c r="BA672" s="84"/>
      <c r="BB672" s="232">
        <v>480</v>
      </c>
      <c r="BC672" s="232">
        <v>289.92</v>
      </c>
      <c r="BE672" s="129"/>
      <c r="BF672" s="6">
        <f t="shared" si="373"/>
        <v>0</v>
      </c>
      <c r="BG672" s="129"/>
      <c r="BH672" s="6">
        <f t="shared" si="353"/>
        <v>0</v>
      </c>
      <c r="BI672" s="121"/>
      <c r="BJ672" s="6">
        <f t="shared" si="370"/>
        <v>0</v>
      </c>
      <c r="BK672" s="129"/>
      <c r="BL672" s="6"/>
      <c r="BM672" s="121"/>
      <c r="BN672" s="6">
        <f t="shared" si="371"/>
        <v>0</v>
      </c>
      <c r="BO672" s="129"/>
      <c r="BP672" s="6">
        <f t="shared" si="372"/>
        <v>0</v>
      </c>
      <c r="BQ672" s="129"/>
      <c r="BR672" s="6">
        <f t="shared" si="374"/>
        <v>0</v>
      </c>
      <c r="BS672" s="8">
        <v>1</v>
      </c>
      <c r="BT672" s="8">
        <v>2</v>
      </c>
      <c r="BU672" s="415">
        <f t="shared" si="375"/>
        <v>0.16666666666666666</v>
      </c>
      <c r="BV672" s="421">
        <f t="shared" si="376"/>
        <v>78</v>
      </c>
      <c r="BW672" s="420">
        <f t="shared" ref="BW672:BW735" si="377">IF(OR(BT672=0),0,((G672+BI672+BO672+BE672+BG672+BM672+BK672+BQ672-I672)/BU672))</f>
        <v>78</v>
      </c>
      <c r="BX672" s="420"/>
      <c r="BY672" s="21" t="str">
        <f>A672</f>
        <v>68925SJR</v>
      </c>
    </row>
    <row r="673" spans="1:77" ht="15.75" customHeight="1" thickBot="1" x14ac:dyDescent="0.25">
      <c r="A673" s="235"/>
      <c r="B673" s="1" t="s">
        <v>21</v>
      </c>
      <c r="C673" s="1"/>
      <c r="D673" s="1">
        <v>16</v>
      </c>
      <c r="E673" s="113"/>
      <c r="F673" s="589"/>
      <c r="G673" s="1"/>
      <c r="H673" s="664"/>
      <c r="I673" s="449"/>
      <c r="J673" s="452"/>
      <c r="K673" s="52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75"/>
      <c r="BA673" s="84"/>
      <c r="BB673" s="232">
        <f>G673*BA673</f>
        <v>0</v>
      </c>
      <c r="BC673" s="232">
        <f t="shared" si="307"/>
        <v>0</v>
      </c>
      <c r="BE673" s="129"/>
      <c r="BF673" s="6">
        <f t="shared" si="373"/>
        <v>0</v>
      </c>
      <c r="BG673" s="129"/>
      <c r="BH673" s="6">
        <f t="shared" si="353"/>
        <v>0</v>
      </c>
      <c r="BI673" s="121"/>
      <c r="BJ673" s="6">
        <f t="shared" si="370"/>
        <v>0</v>
      </c>
      <c r="BK673" s="129"/>
      <c r="BM673" s="121"/>
      <c r="BN673" s="6">
        <f t="shared" si="371"/>
        <v>0</v>
      </c>
      <c r="BO673" s="129"/>
      <c r="BP673" s="6">
        <f t="shared" si="372"/>
        <v>0</v>
      </c>
      <c r="BQ673" s="129"/>
      <c r="BR673" s="6">
        <f t="shared" si="374"/>
        <v>0</v>
      </c>
      <c r="BU673" s="415">
        <f t="shared" si="375"/>
        <v>0</v>
      </c>
      <c r="BV673" s="421">
        <f t="shared" si="376"/>
        <v>0</v>
      </c>
      <c r="BW673" s="420">
        <f t="shared" si="377"/>
        <v>0</v>
      </c>
      <c r="BX673" s="420"/>
      <c r="BY673" s="21"/>
    </row>
    <row r="674" spans="1:77" ht="15.75" customHeight="1" thickBot="1" x14ac:dyDescent="0.25">
      <c r="A674" s="236" t="s">
        <v>913</v>
      </c>
      <c r="B674" s="1" t="s">
        <v>21</v>
      </c>
      <c r="C674" s="1" t="s">
        <v>1479</v>
      </c>
      <c r="D674" s="1">
        <v>16</v>
      </c>
      <c r="E674" s="2"/>
      <c r="F674" s="588" t="s">
        <v>1124</v>
      </c>
      <c r="G674" s="1">
        <v>12</v>
      </c>
      <c r="H674" s="664"/>
      <c r="I674" s="449"/>
      <c r="J674" s="560"/>
      <c r="K674" s="524" t="str">
        <f>A674</f>
        <v>68925HJL</v>
      </c>
      <c r="L674" s="300" t="s">
        <v>975</v>
      </c>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75"/>
      <c r="BA674" s="84"/>
      <c r="BB674" s="232">
        <f>G674*BA674</f>
        <v>0</v>
      </c>
      <c r="BC674" s="232">
        <f t="shared" si="307"/>
        <v>0</v>
      </c>
      <c r="BE674" s="129"/>
      <c r="BF674" s="6">
        <f t="shared" si="373"/>
        <v>0</v>
      </c>
      <c r="BG674" s="129"/>
      <c r="BH674" s="6">
        <f t="shared" si="353"/>
        <v>0</v>
      </c>
      <c r="BI674" s="121"/>
      <c r="BJ674" s="6">
        <f t="shared" si="370"/>
        <v>0</v>
      </c>
      <c r="BK674" s="129"/>
      <c r="BM674" s="121"/>
      <c r="BN674" s="6">
        <f t="shared" si="371"/>
        <v>0</v>
      </c>
      <c r="BO674" s="129"/>
      <c r="BP674" s="6">
        <f t="shared" si="372"/>
        <v>0</v>
      </c>
      <c r="BQ674" s="129"/>
      <c r="BR674" s="6">
        <f t="shared" si="374"/>
        <v>0</v>
      </c>
      <c r="BS674" s="8">
        <v>3</v>
      </c>
      <c r="BT674" s="8">
        <v>3</v>
      </c>
      <c r="BU674" s="415">
        <f t="shared" si="375"/>
        <v>0.25</v>
      </c>
      <c r="BV674" s="421">
        <f t="shared" si="376"/>
        <v>48</v>
      </c>
      <c r="BW674" s="420">
        <f t="shared" si="377"/>
        <v>48</v>
      </c>
      <c r="BX674" s="420"/>
      <c r="BY674" s="21" t="str">
        <f>A674</f>
        <v>68925HJL</v>
      </c>
    </row>
    <row r="675" spans="1:77" s="7" customFormat="1" ht="15.75" customHeight="1" x14ac:dyDescent="0.2">
      <c r="A675" s="236" t="s">
        <v>914</v>
      </c>
      <c r="B675" s="1" t="s">
        <v>21</v>
      </c>
      <c r="C675" s="1" t="s">
        <v>1480</v>
      </c>
      <c r="D675" s="1">
        <v>16</v>
      </c>
      <c r="E675" s="2" t="s">
        <v>23</v>
      </c>
      <c r="F675" s="588" t="s">
        <v>1124</v>
      </c>
      <c r="G675" s="1">
        <v>15</v>
      </c>
      <c r="H675" s="664"/>
      <c r="I675" s="449"/>
      <c r="J675" s="560"/>
      <c r="K675" s="524" t="str">
        <f>A675</f>
        <v>68925SJL</v>
      </c>
      <c r="L675" s="300" t="s">
        <v>975</v>
      </c>
      <c r="M675" s="1"/>
      <c r="N675" s="9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75"/>
      <c r="BA675" s="84"/>
      <c r="BB675" s="232">
        <v>480</v>
      </c>
      <c r="BC675" s="232">
        <v>289.92</v>
      </c>
      <c r="BE675" s="129"/>
      <c r="BF675" s="6">
        <f t="shared" si="373"/>
        <v>0</v>
      </c>
      <c r="BG675" s="129"/>
      <c r="BH675" s="6">
        <f t="shared" si="353"/>
        <v>0</v>
      </c>
      <c r="BI675" s="121"/>
      <c r="BJ675" s="6">
        <f t="shared" si="370"/>
        <v>0</v>
      </c>
      <c r="BK675" s="129"/>
      <c r="BL675" s="6"/>
      <c r="BM675" s="121"/>
      <c r="BN675" s="6">
        <f t="shared" si="371"/>
        <v>0</v>
      </c>
      <c r="BO675" s="129"/>
      <c r="BP675" s="6">
        <f t="shared" si="372"/>
        <v>0</v>
      </c>
      <c r="BQ675" s="129"/>
      <c r="BR675" s="6">
        <f t="shared" si="374"/>
        <v>0</v>
      </c>
      <c r="BS675" s="8">
        <v>3</v>
      </c>
      <c r="BT675" s="8">
        <v>3</v>
      </c>
      <c r="BU675" s="415">
        <f t="shared" si="375"/>
        <v>0.25</v>
      </c>
      <c r="BV675" s="421">
        <f t="shared" si="376"/>
        <v>60</v>
      </c>
      <c r="BW675" s="420">
        <f t="shared" si="377"/>
        <v>60</v>
      </c>
      <c r="BX675" s="420"/>
      <c r="BY675" s="21" t="str">
        <f>A675</f>
        <v>68925SJL</v>
      </c>
    </row>
    <row r="676" spans="1:77" ht="26.25" customHeight="1" x14ac:dyDescent="0.2">
      <c r="A676" s="154"/>
      <c r="B676" s="92"/>
      <c r="C676" s="92"/>
      <c r="D676" s="92"/>
      <c r="E676" s="93"/>
      <c r="F676" s="404"/>
      <c r="G676" s="92"/>
      <c r="H676" s="677"/>
      <c r="I676" s="404"/>
      <c r="J676" s="404"/>
      <c r="K676" s="155"/>
      <c r="L676" s="92"/>
      <c r="M676" s="92"/>
      <c r="N676" s="52"/>
      <c r="O676" s="92"/>
      <c r="P676" s="92"/>
      <c r="Q676" s="92"/>
      <c r="R676" s="92"/>
      <c r="S676" s="9"/>
      <c r="T676" s="9"/>
      <c r="U676" s="9"/>
      <c r="V676" s="9"/>
      <c r="W676" s="9"/>
      <c r="X676" s="9"/>
      <c r="Y676" s="9"/>
      <c r="Z676" s="9"/>
      <c r="AB676" s="9"/>
      <c r="AC676" s="9"/>
      <c r="AD676" s="9"/>
      <c r="AK676" s="9"/>
      <c r="AL676" s="9"/>
      <c r="AM676" s="9"/>
      <c r="AN676" s="9"/>
      <c r="AO676" s="9"/>
      <c r="AQ676" s="9"/>
      <c r="AR676" s="9"/>
      <c r="AS676" s="9"/>
      <c r="AZ676" s="9"/>
      <c r="BA676" s="91"/>
      <c r="BB676" s="232"/>
      <c r="BC676" s="232"/>
      <c r="BE676" s="226"/>
      <c r="BG676" s="226"/>
      <c r="BH676" s="6">
        <f t="shared" si="353"/>
        <v>0</v>
      </c>
      <c r="BI676" s="125"/>
      <c r="BJ676" s="6">
        <f t="shared" si="370"/>
        <v>0</v>
      </c>
      <c r="BK676" s="226"/>
      <c r="BM676" s="125"/>
      <c r="BN676" s="6">
        <f t="shared" si="371"/>
        <v>0</v>
      </c>
      <c r="BO676" s="226"/>
      <c r="BP676" s="6">
        <f t="shared" si="372"/>
        <v>0</v>
      </c>
      <c r="BQ676" s="226"/>
      <c r="BV676" s="421"/>
      <c r="BW676" s="420">
        <f t="shared" si="377"/>
        <v>0</v>
      </c>
      <c r="BX676" s="420"/>
      <c r="BY676" s="154"/>
    </row>
    <row r="677" spans="1:77" ht="15.75" customHeight="1" x14ac:dyDescent="0.2">
      <c r="A677" s="235"/>
      <c r="B677" s="1" t="s">
        <v>21</v>
      </c>
      <c r="C677" s="1" t="s">
        <v>620</v>
      </c>
      <c r="D677" s="1">
        <v>16</v>
      </c>
      <c r="E677" s="113"/>
      <c r="F677" s="589"/>
      <c r="G677" s="1"/>
      <c r="H677" s="664"/>
      <c r="I677" s="449"/>
      <c r="J677" s="452"/>
      <c r="K677" s="52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75"/>
      <c r="BA677" s="84"/>
      <c r="BB677" s="232">
        <f>G677*BA677</f>
        <v>0</v>
      </c>
      <c r="BC677" s="232">
        <f>BB677*$BC$5</f>
        <v>0</v>
      </c>
      <c r="BE677" s="129"/>
      <c r="BF677" s="6">
        <f t="shared" ref="BF677:BF682" si="378">BE677*AZ677</f>
        <v>0</v>
      </c>
      <c r="BG677" s="129"/>
      <c r="BH677" s="6">
        <f t="shared" si="353"/>
        <v>0</v>
      </c>
      <c r="BI677" s="121"/>
      <c r="BJ677" s="6">
        <f t="shared" si="370"/>
        <v>0</v>
      </c>
      <c r="BK677" s="129"/>
      <c r="BM677" s="121"/>
      <c r="BN677" s="6">
        <f t="shared" si="371"/>
        <v>0</v>
      </c>
      <c r="BO677" s="129"/>
      <c r="BP677" s="6">
        <f t="shared" si="372"/>
        <v>0</v>
      </c>
      <c r="BQ677" s="129"/>
      <c r="BR677" s="6">
        <f t="shared" ref="BR677:BR682" si="379">BQ677*AZ677</f>
        <v>0</v>
      </c>
      <c r="BU677" s="415">
        <f t="shared" ref="BU677:BU682" si="380">BT677/12</f>
        <v>0</v>
      </c>
      <c r="BV677" s="421">
        <f t="shared" ref="BV677:BV682" si="381">IF(OR(BT677=0),0,((G677-I677)/BU677))</f>
        <v>0</v>
      </c>
      <c r="BW677" s="420">
        <f t="shared" si="377"/>
        <v>0</v>
      </c>
      <c r="BX677" s="420"/>
      <c r="BY677" s="21"/>
    </row>
    <row r="678" spans="1:77" ht="15.75" customHeight="1" x14ac:dyDescent="0.2">
      <c r="A678" s="236" t="s">
        <v>617</v>
      </c>
      <c r="B678" s="1" t="s">
        <v>21</v>
      </c>
      <c r="C678" s="1" t="s">
        <v>619</v>
      </c>
      <c r="D678" s="1">
        <v>16</v>
      </c>
      <c r="E678" s="2"/>
      <c r="F678" s="589" t="s">
        <v>1125</v>
      </c>
      <c r="G678" s="1">
        <v>13</v>
      </c>
      <c r="H678" s="664"/>
      <c r="I678" s="449"/>
      <c r="J678" s="452"/>
      <c r="K678" s="524" t="str">
        <f>A678</f>
        <v>70925HJR</v>
      </c>
      <c r="L678" s="300" t="s">
        <v>867</v>
      </c>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75"/>
      <c r="BA678" s="84"/>
      <c r="BB678" s="232">
        <f>G678*BA678</f>
        <v>0</v>
      </c>
      <c r="BC678" s="232">
        <f>BB678*$BC$5</f>
        <v>0</v>
      </c>
      <c r="BE678" s="129"/>
      <c r="BF678" s="6">
        <f t="shared" si="378"/>
        <v>0</v>
      </c>
      <c r="BG678" s="129"/>
      <c r="BH678" s="6">
        <f t="shared" si="353"/>
        <v>0</v>
      </c>
      <c r="BI678" s="121"/>
      <c r="BJ678" s="6">
        <f t="shared" si="370"/>
        <v>0</v>
      </c>
      <c r="BK678" s="129"/>
      <c r="BM678" s="121"/>
      <c r="BN678" s="6">
        <f t="shared" si="371"/>
        <v>0</v>
      </c>
      <c r="BO678" s="129"/>
      <c r="BP678" s="6">
        <f t="shared" si="372"/>
        <v>0</v>
      </c>
      <c r="BQ678" s="129"/>
      <c r="BR678" s="6">
        <f t="shared" si="379"/>
        <v>0</v>
      </c>
      <c r="BS678" s="8">
        <v>8</v>
      </c>
      <c r="BT678" s="8">
        <v>8</v>
      </c>
      <c r="BU678" s="415">
        <f t="shared" si="380"/>
        <v>0.66666666666666663</v>
      </c>
      <c r="BV678" s="421">
        <f t="shared" si="381"/>
        <v>19.5</v>
      </c>
      <c r="BW678" s="420">
        <f t="shared" si="377"/>
        <v>19.5</v>
      </c>
      <c r="BX678" s="420"/>
      <c r="BY678" s="21" t="str">
        <f>A678</f>
        <v>70925HJR</v>
      </c>
    </row>
    <row r="679" spans="1:77" s="7" customFormat="1" ht="15.75" customHeight="1" x14ac:dyDescent="0.2">
      <c r="A679" s="236" t="s">
        <v>618</v>
      </c>
      <c r="B679" s="1" t="s">
        <v>21</v>
      </c>
      <c r="C679" s="1" t="s">
        <v>621</v>
      </c>
      <c r="D679" s="1">
        <v>16</v>
      </c>
      <c r="E679" s="2" t="s">
        <v>23</v>
      </c>
      <c r="F679" s="589" t="s">
        <v>1125</v>
      </c>
      <c r="G679" s="1">
        <v>13</v>
      </c>
      <c r="H679" s="664"/>
      <c r="I679" s="449"/>
      <c r="J679" s="452"/>
      <c r="K679" s="524" t="s">
        <v>618</v>
      </c>
      <c r="L679" s="300" t="s">
        <v>1156</v>
      </c>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75"/>
      <c r="BA679" s="84"/>
      <c r="BB679" s="232">
        <v>480</v>
      </c>
      <c r="BC679" s="232">
        <v>289.92</v>
      </c>
      <c r="BE679" s="129"/>
      <c r="BF679" s="6">
        <f t="shared" si="378"/>
        <v>0</v>
      </c>
      <c r="BG679" s="129"/>
      <c r="BH679" s="6">
        <f t="shared" si="353"/>
        <v>0</v>
      </c>
      <c r="BI679" s="121"/>
      <c r="BJ679" s="6">
        <f t="shared" si="370"/>
        <v>0</v>
      </c>
      <c r="BK679" s="129"/>
      <c r="BL679" s="6"/>
      <c r="BM679" s="121"/>
      <c r="BN679" s="6">
        <f t="shared" si="371"/>
        <v>0</v>
      </c>
      <c r="BO679" s="129"/>
      <c r="BP679" s="6">
        <f t="shared" si="372"/>
        <v>0</v>
      </c>
      <c r="BQ679" s="129"/>
      <c r="BR679" s="6">
        <f t="shared" si="379"/>
        <v>0</v>
      </c>
      <c r="BS679" s="8">
        <v>8</v>
      </c>
      <c r="BT679" s="8">
        <v>8</v>
      </c>
      <c r="BU679" s="415">
        <f t="shared" si="380"/>
        <v>0.66666666666666663</v>
      </c>
      <c r="BV679" s="421">
        <f t="shared" si="381"/>
        <v>19.5</v>
      </c>
      <c r="BW679" s="420">
        <f t="shared" si="377"/>
        <v>19.5</v>
      </c>
      <c r="BX679" s="420"/>
      <c r="BY679" s="21" t="str">
        <f>A679</f>
        <v>70925SJR</v>
      </c>
    </row>
    <row r="680" spans="1:77" ht="15.75" customHeight="1" x14ac:dyDescent="0.2">
      <c r="A680" s="235"/>
      <c r="B680" s="1" t="s">
        <v>21</v>
      </c>
      <c r="C680" s="1"/>
      <c r="D680" s="1">
        <v>16</v>
      </c>
      <c r="E680" s="113"/>
      <c r="F680" s="589"/>
      <c r="G680" s="1"/>
      <c r="H680" s="664"/>
      <c r="I680" s="449"/>
      <c r="J680" s="452"/>
      <c r="K680" s="52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75"/>
      <c r="BA680" s="84"/>
      <c r="BB680" s="232">
        <f>G680*BA680</f>
        <v>0</v>
      </c>
      <c r="BC680" s="232">
        <f>BB680*$BC$5</f>
        <v>0</v>
      </c>
      <c r="BE680" s="129"/>
      <c r="BF680" s="6">
        <f t="shared" si="378"/>
        <v>0</v>
      </c>
      <c r="BG680" s="129"/>
      <c r="BH680" s="6">
        <f t="shared" si="353"/>
        <v>0</v>
      </c>
      <c r="BI680" s="121"/>
      <c r="BJ680" s="6">
        <f t="shared" si="370"/>
        <v>0</v>
      </c>
      <c r="BK680" s="129"/>
      <c r="BM680" s="121"/>
      <c r="BN680" s="6">
        <f t="shared" si="371"/>
        <v>0</v>
      </c>
      <c r="BO680" s="129"/>
      <c r="BP680" s="6">
        <f t="shared" si="372"/>
        <v>0</v>
      </c>
      <c r="BQ680" s="129"/>
      <c r="BR680" s="6">
        <f t="shared" si="379"/>
        <v>0</v>
      </c>
      <c r="BU680" s="415">
        <f t="shared" si="380"/>
        <v>0</v>
      </c>
      <c r="BV680" s="421">
        <f t="shared" si="381"/>
        <v>0</v>
      </c>
      <c r="BW680" s="420">
        <f t="shared" si="377"/>
        <v>0</v>
      </c>
      <c r="BX680" s="420"/>
      <c r="BY680" s="21"/>
    </row>
    <row r="681" spans="1:77" ht="15.75" customHeight="1" x14ac:dyDescent="0.2">
      <c r="A681" s="236" t="s">
        <v>663</v>
      </c>
      <c r="B681" s="1" t="s">
        <v>21</v>
      </c>
      <c r="C681" s="1" t="s">
        <v>1481</v>
      </c>
      <c r="D681" s="1">
        <v>16</v>
      </c>
      <c r="E681" s="2"/>
      <c r="F681" s="589" t="s">
        <v>1125</v>
      </c>
      <c r="G681" s="1">
        <v>19</v>
      </c>
      <c r="H681" s="664"/>
      <c r="I681" s="449"/>
      <c r="J681" s="452"/>
      <c r="K681" s="524" t="str">
        <f>A681</f>
        <v>70925HJL</v>
      </c>
      <c r="L681" s="300" t="s">
        <v>891</v>
      </c>
      <c r="M681" s="1"/>
      <c r="N681" s="49"/>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75"/>
      <c r="BA681" s="84"/>
      <c r="BB681" s="232">
        <f>G681*BA681</f>
        <v>0</v>
      </c>
      <c r="BC681" s="232">
        <f>BB681*$BC$5</f>
        <v>0</v>
      </c>
      <c r="BE681" s="129"/>
      <c r="BF681" s="6">
        <f t="shared" si="378"/>
        <v>0</v>
      </c>
      <c r="BG681" s="129"/>
      <c r="BH681" s="6">
        <f t="shared" si="353"/>
        <v>0</v>
      </c>
      <c r="BI681" s="121"/>
      <c r="BJ681" s="6">
        <f t="shared" si="370"/>
        <v>0</v>
      </c>
      <c r="BK681" s="129"/>
      <c r="BM681" s="121"/>
      <c r="BN681" s="6">
        <f t="shared" si="371"/>
        <v>0</v>
      </c>
      <c r="BO681" s="129"/>
      <c r="BP681" s="6">
        <f t="shared" si="372"/>
        <v>0</v>
      </c>
      <c r="BQ681" s="129"/>
      <c r="BR681" s="6">
        <f t="shared" si="379"/>
        <v>0</v>
      </c>
      <c r="BS681" s="8">
        <v>1</v>
      </c>
      <c r="BT681" s="8">
        <v>2</v>
      </c>
      <c r="BU681" s="415">
        <f t="shared" si="380"/>
        <v>0.16666666666666666</v>
      </c>
      <c r="BV681" s="421">
        <f t="shared" si="381"/>
        <v>114</v>
      </c>
      <c r="BW681" s="420">
        <f t="shared" si="377"/>
        <v>114</v>
      </c>
      <c r="BX681" s="420"/>
      <c r="BY681" s="21" t="str">
        <f>A681</f>
        <v>70925HJL</v>
      </c>
    </row>
    <row r="682" spans="1:77" s="7" customFormat="1" ht="15.75" customHeight="1" thickBot="1" x14ac:dyDescent="0.25">
      <c r="A682" s="236" t="s">
        <v>664</v>
      </c>
      <c r="B682" s="1" t="s">
        <v>21</v>
      </c>
      <c r="C682" s="1" t="s">
        <v>1482</v>
      </c>
      <c r="D682" s="1">
        <v>16</v>
      </c>
      <c r="E682" s="2" t="s">
        <v>23</v>
      </c>
      <c r="F682" s="589" t="s">
        <v>1125</v>
      </c>
      <c r="G682" s="1">
        <v>19</v>
      </c>
      <c r="H682" s="664"/>
      <c r="I682" s="449"/>
      <c r="J682" s="452"/>
      <c r="K682" s="524" t="str">
        <f>A682</f>
        <v>70925SJL</v>
      </c>
      <c r="L682" s="300" t="s">
        <v>891</v>
      </c>
      <c r="M682" s="328"/>
      <c r="N682" s="17"/>
      <c r="O682" s="315"/>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75"/>
      <c r="BA682" s="84"/>
      <c r="BB682" s="232">
        <v>480</v>
      </c>
      <c r="BC682" s="232">
        <v>289.92</v>
      </c>
      <c r="BE682" s="129"/>
      <c r="BF682" s="6">
        <f t="shared" si="378"/>
        <v>0</v>
      </c>
      <c r="BG682" s="129"/>
      <c r="BH682" s="6">
        <f t="shared" si="353"/>
        <v>0</v>
      </c>
      <c r="BI682" s="121"/>
      <c r="BJ682" s="6">
        <f t="shared" si="370"/>
        <v>0</v>
      </c>
      <c r="BK682" s="129"/>
      <c r="BL682" s="6"/>
      <c r="BM682" s="121"/>
      <c r="BN682" s="6">
        <f t="shared" si="371"/>
        <v>0</v>
      </c>
      <c r="BO682" s="129"/>
      <c r="BP682" s="6">
        <f t="shared" si="372"/>
        <v>0</v>
      </c>
      <c r="BQ682" s="129"/>
      <c r="BR682" s="6">
        <f t="shared" si="379"/>
        <v>0</v>
      </c>
      <c r="BS682" s="8">
        <v>1</v>
      </c>
      <c r="BT682" s="8">
        <v>2</v>
      </c>
      <c r="BU682" s="415">
        <f t="shared" si="380"/>
        <v>0.16666666666666666</v>
      </c>
      <c r="BV682" s="421">
        <f t="shared" si="381"/>
        <v>114</v>
      </c>
      <c r="BW682" s="420">
        <f t="shared" si="377"/>
        <v>114</v>
      </c>
      <c r="BX682" s="420"/>
      <c r="BY682" s="21" t="str">
        <f>A682</f>
        <v>70925SJL</v>
      </c>
    </row>
    <row r="683" spans="1:77" ht="26.25" customHeight="1" x14ac:dyDescent="0.2">
      <c r="A683" s="80"/>
      <c r="B683" s="81"/>
      <c r="C683" s="81"/>
      <c r="D683" s="81"/>
      <c r="E683" s="82"/>
      <c r="F683" s="401"/>
      <c r="G683" s="81"/>
      <c r="H683" s="671"/>
      <c r="I683" s="401"/>
      <c r="J683" s="401"/>
      <c r="K683" s="81"/>
      <c r="L683" s="81"/>
      <c r="M683" s="81"/>
      <c r="N683" s="9"/>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90"/>
      <c r="BB683" s="232"/>
      <c r="BC683" s="232"/>
      <c r="BE683" s="195"/>
      <c r="BG683" s="195"/>
      <c r="BH683" s="6">
        <f t="shared" ref="BH683:BH706" si="382">BG683*AZ683</f>
        <v>0</v>
      </c>
      <c r="BI683" s="81"/>
      <c r="BJ683" s="6">
        <f t="shared" si="370"/>
        <v>0</v>
      </c>
      <c r="BK683" s="195"/>
      <c r="BM683" s="81"/>
      <c r="BO683" s="195"/>
      <c r="BQ683" s="195"/>
      <c r="BV683" s="421"/>
      <c r="BW683" s="420">
        <f t="shared" si="377"/>
        <v>0</v>
      </c>
      <c r="BX683" s="420"/>
      <c r="BY683" s="80"/>
    </row>
    <row r="684" spans="1:77" ht="16.5" thickBot="1" x14ac:dyDescent="0.25">
      <c r="A684" s="15" t="s">
        <v>668</v>
      </c>
      <c r="B684" s="3"/>
      <c r="C684" s="3"/>
      <c r="D684" s="3"/>
      <c r="E684" s="16"/>
      <c r="F684" s="402"/>
      <c r="G684" s="3"/>
      <c r="H684" s="666"/>
      <c r="I684" s="402"/>
      <c r="J684" s="402"/>
      <c r="K684" s="3"/>
      <c r="N684" s="55"/>
      <c r="O684" s="9"/>
      <c r="P684" s="9"/>
      <c r="Q684" s="9"/>
      <c r="R684" s="9"/>
      <c r="S684" s="9"/>
      <c r="T684" s="9"/>
      <c r="U684" s="9"/>
      <c r="V684" s="9"/>
      <c r="W684" s="9"/>
      <c r="X684" s="9"/>
      <c r="Y684" s="9"/>
      <c r="Z684" s="9"/>
      <c r="AB684" s="9"/>
      <c r="AC684" s="9"/>
      <c r="AD684" s="9"/>
      <c r="AK684" s="9"/>
      <c r="AL684" s="9"/>
      <c r="AM684" s="9"/>
      <c r="AN684" s="9"/>
      <c r="AO684" s="9"/>
      <c r="AQ684" s="9"/>
      <c r="AR684" s="9"/>
      <c r="AS684" s="9"/>
      <c r="AZ684" s="9"/>
      <c r="BB684" s="232"/>
      <c r="BC684" s="232"/>
      <c r="BE684" s="190"/>
      <c r="BG684" s="190"/>
      <c r="BH684" s="6">
        <f t="shared" si="382"/>
        <v>0</v>
      </c>
      <c r="BI684" s="9"/>
      <c r="BJ684" s="6">
        <f t="shared" si="370"/>
        <v>0</v>
      </c>
      <c r="BK684" s="190"/>
      <c r="BM684" s="9"/>
      <c r="BO684" s="190"/>
      <c r="BQ684" s="190"/>
      <c r="BV684" s="421"/>
      <c r="BW684" s="420">
        <f t="shared" si="377"/>
        <v>0</v>
      </c>
      <c r="BX684" s="420"/>
      <c r="BY684" s="15" t="s">
        <v>283</v>
      </c>
    </row>
    <row r="685" spans="1:77" ht="15.75" customHeight="1" x14ac:dyDescent="0.2">
      <c r="A685" s="237" t="s">
        <v>622</v>
      </c>
      <c r="B685" s="1" t="s">
        <v>21</v>
      </c>
      <c r="C685" s="24" t="s">
        <v>625</v>
      </c>
      <c r="D685" s="1">
        <v>16</v>
      </c>
      <c r="E685" s="25"/>
      <c r="F685" s="588"/>
      <c r="G685" s="24">
        <v>9</v>
      </c>
      <c r="H685" s="663"/>
      <c r="I685" s="535"/>
      <c r="J685" s="560"/>
      <c r="K685" s="525" t="str">
        <f>A685</f>
        <v>30975H</v>
      </c>
      <c r="L685" s="299" t="s">
        <v>842</v>
      </c>
      <c r="M685" s="24"/>
      <c r="N685" s="9"/>
      <c r="O685" s="24"/>
      <c r="P685" s="24"/>
      <c r="Q685" s="24"/>
      <c r="R685" s="24"/>
      <c r="S685" s="314"/>
      <c r="T685" s="314"/>
      <c r="U685" s="314"/>
      <c r="V685" s="314"/>
      <c r="W685" s="314"/>
      <c r="X685" s="314"/>
      <c r="Y685" s="314"/>
      <c r="Z685" s="314"/>
      <c r="AA685" s="314"/>
      <c r="AB685" s="314"/>
      <c r="AC685" s="314"/>
      <c r="AD685" s="314"/>
      <c r="AE685" s="314"/>
      <c r="AF685" s="314"/>
      <c r="AG685" s="314"/>
      <c r="AH685" s="314"/>
      <c r="AI685" s="314"/>
      <c r="AJ685" s="314"/>
      <c r="AK685" s="314"/>
      <c r="AL685" s="314"/>
      <c r="AM685" s="314"/>
      <c r="AN685" s="314"/>
      <c r="AO685" s="314"/>
      <c r="AP685" s="314"/>
      <c r="AQ685" s="314"/>
      <c r="AR685" s="314"/>
      <c r="AS685" s="314"/>
      <c r="AT685" s="314"/>
      <c r="AU685" s="314"/>
      <c r="AV685" s="314"/>
      <c r="AW685" s="314"/>
      <c r="AX685" s="314"/>
      <c r="AY685" s="314"/>
      <c r="AZ685" s="111"/>
      <c r="BA685" s="83"/>
      <c r="BB685" s="232">
        <f>G685*BA685</f>
        <v>0</v>
      </c>
      <c r="BC685" s="232">
        <f t="shared" si="307"/>
        <v>0</v>
      </c>
      <c r="BE685" s="128"/>
      <c r="BF685" s="6">
        <f>BE685*AZ685</f>
        <v>0</v>
      </c>
      <c r="BG685" s="128"/>
      <c r="BH685" s="6">
        <f t="shared" si="382"/>
        <v>0</v>
      </c>
      <c r="BI685" s="120"/>
      <c r="BJ685" s="6">
        <f t="shared" si="370"/>
        <v>0</v>
      </c>
      <c r="BK685" s="128"/>
      <c r="BM685" s="120"/>
      <c r="BN685" s="6">
        <f>BM685*AZ685</f>
        <v>0</v>
      </c>
      <c r="BO685" s="128"/>
      <c r="BP685" s="6">
        <f t="shared" ref="BP685:BP701" si="383">BO685*AZ685</f>
        <v>0</v>
      </c>
      <c r="BQ685" s="128"/>
      <c r="BR685" s="6">
        <f>BQ685*AZ685</f>
        <v>0</v>
      </c>
      <c r="BS685" s="8">
        <v>11</v>
      </c>
      <c r="BT685" s="8">
        <v>11</v>
      </c>
      <c r="BU685" s="415">
        <f>BT685/12</f>
        <v>0.91666666666666663</v>
      </c>
      <c r="BV685" s="421">
        <f>IF(OR(BT685=0),0,((G685-I685)/BU685))</f>
        <v>9.8181818181818183</v>
      </c>
      <c r="BW685" s="420">
        <f t="shared" si="377"/>
        <v>9.8181818181818183</v>
      </c>
      <c r="BX685" s="420"/>
      <c r="BY685" s="21" t="str">
        <f>A685</f>
        <v>30975H</v>
      </c>
    </row>
    <row r="686" spans="1:77" ht="26.25" customHeight="1" x14ac:dyDescent="0.2">
      <c r="A686" s="154"/>
      <c r="B686" s="92"/>
      <c r="C686" s="92"/>
      <c r="D686" s="92"/>
      <c r="E686" s="93"/>
      <c r="F686" s="404"/>
      <c r="G686" s="92"/>
      <c r="H686" s="677"/>
      <c r="I686" s="404"/>
      <c r="J686" s="404"/>
      <c r="K686" s="155"/>
      <c r="L686" s="92"/>
      <c r="M686" s="92"/>
      <c r="N686" s="52"/>
      <c r="O686" s="92"/>
      <c r="P686" s="92"/>
      <c r="Q686" s="92"/>
      <c r="R686" s="92"/>
      <c r="S686" s="9"/>
      <c r="T686" s="9"/>
      <c r="U686" s="9"/>
      <c r="V686" s="9"/>
      <c r="W686" s="9"/>
      <c r="X686" s="9"/>
      <c r="Y686" s="9"/>
      <c r="Z686" s="9"/>
      <c r="AB686" s="9"/>
      <c r="AC686" s="9"/>
      <c r="AD686" s="9"/>
      <c r="AK686" s="9"/>
      <c r="AL686" s="9"/>
      <c r="AM686" s="9"/>
      <c r="AN686" s="9"/>
      <c r="AO686" s="9"/>
      <c r="AQ686" s="9"/>
      <c r="AR686" s="9"/>
      <c r="AS686" s="9"/>
      <c r="AZ686" s="9"/>
      <c r="BA686" s="91"/>
      <c r="BB686" s="232"/>
      <c r="BC686" s="232"/>
      <c r="BE686" s="226"/>
      <c r="BG686" s="226"/>
      <c r="BH686" s="6">
        <f t="shared" si="382"/>
        <v>0</v>
      </c>
      <c r="BI686" s="125"/>
      <c r="BJ686" s="6">
        <f t="shared" si="370"/>
        <v>0</v>
      </c>
      <c r="BK686" s="226"/>
      <c r="BM686" s="125"/>
      <c r="BN686" s="6">
        <f>BM686*AZ686</f>
        <v>0</v>
      </c>
      <c r="BO686" s="226"/>
      <c r="BP686" s="6">
        <f t="shared" si="383"/>
        <v>0</v>
      </c>
      <c r="BQ686" s="226"/>
      <c r="BV686" s="421"/>
      <c r="BW686" s="420">
        <f t="shared" si="377"/>
        <v>0</v>
      </c>
      <c r="BX686" s="420"/>
      <c r="BY686" s="154"/>
    </row>
    <row r="687" spans="1:77" ht="15.75" customHeight="1" thickBot="1" x14ac:dyDescent="0.25">
      <c r="A687" s="238"/>
      <c r="B687" s="1" t="s">
        <v>21</v>
      </c>
      <c r="C687" s="1" t="s">
        <v>1152</v>
      </c>
      <c r="D687" s="1">
        <v>16</v>
      </c>
      <c r="E687" s="113"/>
      <c r="F687" s="589"/>
      <c r="G687" s="1"/>
      <c r="H687" s="664"/>
      <c r="I687" s="449"/>
      <c r="J687" s="452"/>
      <c r="K687" s="526"/>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75"/>
      <c r="BA687" s="84"/>
      <c r="BB687" s="232">
        <f>G687*BA687</f>
        <v>0</v>
      </c>
      <c r="BC687" s="232">
        <f>BB687*$BC$5</f>
        <v>0</v>
      </c>
      <c r="BE687" s="129"/>
      <c r="BF687" s="6">
        <f>BE687*AZ687</f>
        <v>0</v>
      </c>
      <c r="BG687" s="129"/>
      <c r="BH687" s="6">
        <f t="shared" si="382"/>
        <v>0</v>
      </c>
      <c r="BI687" s="121"/>
      <c r="BJ687" s="6">
        <f t="shared" si="370"/>
        <v>0</v>
      </c>
      <c r="BK687" s="129"/>
      <c r="BM687" s="121"/>
      <c r="BN687" s="6">
        <f>BM687*AZ687</f>
        <v>0</v>
      </c>
      <c r="BO687" s="129"/>
      <c r="BP687" s="6">
        <f t="shared" si="383"/>
        <v>0</v>
      </c>
      <c r="BQ687" s="129"/>
      <c r="BR687" s="6">
        <f>BQ687*AZ687</f>
        <v>0</v>
      </c>
      <c r="BU687" s="415">
        <f>BT687/12</f>
        <v>0</v>
      </c>
      <c r="BV687" s="421">
        <f>IF(OR(BT687=0),0,((G687-I687)/BU687))</f>
        <v>0</v>
      </c>
      <c r="BW687" s="420">
        <f t="shared" si="377"/>
        <v>0</v>
      </c>
      <c r="BX687" s="420"/>
      <c r="BY687" s="21"/>
    </row>
    <row r="688" spans="1:77" ht="15.75" customHeight="1" thickBot="1" x14ac:dyDescent="0.25">
      <c r="A688" s="239" t="s">
        <v>694</v>
      </c>
      <c r="B688" s="1" t="s">
        <v>21</v>
      </c>
      <c r="C688" s="1" t="s">
        <v>698</v>
      </c>
      <c r="D688" s="1">
        <v>16</v>
      </c>
      <c r="E688" s="2"/>
      <c r="F688" s="588" t="s">
        <v>1124</v>
      </c>
      <c r="G688" s="1">
        <v>13</v>
      </c>
      <c r="H688" s="664"/>
      <c r="I688" s="449"/>
      <c r="J688" s="560"/>
      <c r="K688" s="527" t="str">
        <f>A688</f>
        <v>68975HJR</v>
      </c>
      <c r="L688" s="300" t="s">
        <v>1188</v>
      </c>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75"/>
      <c r="BA688" s="84"/>
      <c r="BB688" s="232">
        <f>G688*BA688</f>
        <v>0</v>
      </c>
      <c r="BC688" s="232">
        <f>BB688*$BC$5</f>
        <v>0</v>
      </c>
      <c r="BE688" s="129"/>
      <c r="BF688" s="6">
        <f>BE688*AZ688</f>
        <v>0</v>
      </c>
      <c r="BG688" s="129"/>
      <c r="BH688" s="6">
        <f t="shared" si="382"/>
        <v>0</v>
      </c>
      <c r="BI688" s="121"/>
      <c r="BJ688" s="6">
        <f t="shared" si="370"/>
        <v>0</v>
      </c>
      <c r="BK688" s="129"/>
      <c r="BM688" s="121"/>
      <c r="BN688" s="6">
        <f>BM688*AZ688</f>
        <v>0</v>
      </c>
      <c r="BO688" s="129"/>
      <c r="BP688" s="6">
        <f t="shared" si="383"/>
        <v>0</v>
      </c>
      <c r="BQ688" s="129"/>
      <c r="BR688" s="6">
        <f>BQ688*AZ688</f>
        <v>0</v>
      </c>
      <c r="BS688" s="8">
        <v>1</v>
      </c>
      <c r="BT688" s="8">
        <v>1</v>
      </c>
      <c r="BU688" s="415">
        <f>BT688/12</f>
        <v>8.3333333333333329E-2</v>
      </c>
      <c r="BV688" s="421">
        <f>IF(OR(BT688=0),0,((G688-I688)/BU688))</f>
        <v>156</v>
      </c>
      <c r="BW688" s="420">
        <f t="shared" si="377"/>
        <v>156</v>
      </c>
      <c r="BX688" s="420"/>
      <c r="BY688" s="21" t="str">
        <f>A688</f>
        <v>68975HJR</v>
      </c>
    </row>
    <row r="689" spans="1:77" s="7" customFormat="1" ht="15.75" customHeight="1" x14ac:dyDescent="0.2">
      <c r="A689" s="239" t="s">
        <v>695</v>
      </c>
      <c r="B689" s="1" t="s">
        <v>21</v>
      </c>
      <c r="C689" s="1" t="s">
        <v>699</v>
      </c>
      <c r="D689" s="1">
        <v>16</v>
      </c>
      <c r="E689" s="2" t="s">
        <v>23</v>
      </c>
      <c r="F689" s="588" t="s">
        <v>1124</v>
      </c>
      <c r="G689" s="1">
        <v>19</v>
      </c>
      <c r="H689" s="664"/>
      <c r="I689" s="449"/>
      <c r="J689" s="560"/>
      <c r="K689" s="527" t="str">
        <f>A689</f>
        <v>68975SJR</v>
      </c>
      <c r="L689" s="300" t="s">
        <v>1188</v>
      </c>
      <c r="M689" s="1"/>
      <c r="N689" s="9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75"/>
      <c r="BA689" s="84"/>
      <c r="BB689" s="232">
        <v>480</v>
      </c>
      <c r="BC689" s="232">
        <v>289.92</v>
      </c>
      <c r="BE689" s="129"/>
      <c r="BF689" s="6">
        <f>BE689*AZ689</f>
        <v>0</v>
      </c>
      <c r="BG689" s="129"/>
      <c r="BH689" s="6">
        <f t="shared" si="382"/>
        <v>0</v>
      </c>
      <c r="BI689" s="121"/>
      <c r="BJ689" s="6">
        <f t="shared" si="370"/>
        <v>0</v>
      </c>
      <c r="BK689" s="129"/>
      <c r="BL689" s="6"/>
      <c r="BM689" s="121"/>
      <c r="BN689" s="6">
        <f>BM689*AZ689</f>
        <v>0</v>
      </c>
      <c r="BO689" s="129"/>
      <c r="BP689" s="6">
        <f t="shared" si="383"/>
        <v>0</v>
      </c>
      <c r="BQ689" s="129"/>
      <c r="BR689" s="6">
        <f>BQ689*AZ689</f>
        <v>0</v>
      </c>
      <c r="BS689" s="8">
        <v>1</v>
      </c>
      <c r="BT689" s="8">
        <v>1</v>
      </c>
      <c r="BU689" s="415">
        <f>BT689/12</f>
        <v>8.3333333333333329E-2</v>
      </c>
      <c r="BV689" s="421">
        <f>IF(OR(BT689=0),0,((G689-I689)/BU689))</f>
        <v>228</v>
      </c>
      <c r="BW689" s="420">
        <f t="shared" si="377"/>
        <v>228</v>
      </c>
      <c r="BX689" s="420"/>
      <c r="BY689" s="21" t="str">
        <f>A689</f>
        <v>68975SJR</v>
      </c>
    </row>
    <row r="690" spans="1:77" ht="26.25" customHeight="1" x14ac:dyDescent="0.2">
      <c r="A690" s="154"/>
      <c r="B690" s="92"/>
      <c r="C690" s="92"/>
      <c r="D690" s="92"/>
      <c r="E690" s="93"/>
      <c r="F690" s="404"/>
      <c r="G690" s="92"/>
      <c r="H690" s="677"/>
      <c r="I690" s="404"/>
      <c r="J690" s="404"/>
      <c r="K690" s="155"/>
      <c r="L690" s="92"/>
      <c r="M690" s="92"/>
      <c r="N690" s="52"/>
      <c r="O690" s="92"/>
      <c r="P690" s="92"/>
      <c r="Q690" s="92"/>
      <c r="R690" s="92"/>
      <c r="S690" s="9"/>
      <c r="T690" s="9"/>
      <c r="U690" s="9"/>
      <c r="V690" s="9"/>
      <c r="W690" s="9"/>
      <c r="X690" s="9"/>
      <c r="Y690" s="9"/>
      <c r="Z690" s="9"/>
      <c r="AB690" s="9"/>
      <c r="AC690" s="9"/>
      <c r="AD690" s="9"/>
      <c r="AK690" s="9"/>
      <c r="AL690" s="9"/>
      <c r="AM690" s="9"/>
      <c r="AN690" s="9"/>
      <c r="AO690" s="9"/>
      <c r="AQ690" s="9"/>
      <c r="AR690" s="9"/>
      <c r="AS690" s="9"/>
      <c r="AZ690" s="9"/>
      <c r="BA690" s="91"/>
      <c r="BB690" s="232"/>
      <c r="BC690" s="232"/>
      <c r="BE690" s="226"/>
      <c r="BG690" s="226"/>
      <c r="BH690" s="6">
        <f t="shared" si="382"/>
        <v>0</v>
      </c>
      <c r="BI690" s="125"/>
      <c r="BJ690" s="6">
        <f t="shared" si="370"/>
        <v>0</v>
      </c>
      <c r="BK690" s="226"/>
      <c r="BM690" s="125"/>
      <c r="BO690" s="226"/>
      <c r="BP690" s="6">
        <f t="shared" si="383"/>
        <v>0</v>
      </c>
      <c r="BQ690" s="226"/>
      <c r="BV690" s="421"/>
      <c r="BW690" s="420">
        <f t="shared" si="377"/>
        <v>0</v>
      </c>
      <c r="BX690" s="420"/>
      <c r="BY690" s="154"/>
    </row>
    <row r="691" spans="1:77" ht="15.75" customHeight="1" thickBot="1" x14ac:dyDescent="0.25">
      <c r="A691" s="238"/>
      <c r="B691" s="1" t="s">
        <v>21</v>
      </c>
      <c r="C691" s="1" t="s">
        <v>1152</v>
      </c>
      <c r="D691" s="1">
        <v>16</v>
      </c>
      <c r="E691" s="113"/>
      <c r="F691" s="589"/>
      <c r="G691" s="1"/>
      <c r="H691" s="664"/>
      <c r="I691" s="449"/>
      <c r="J691" s="452"/>
      <c r="K691" s="526"/>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75"/>
      <c r="BA691" s="84"/>
      <c r="BB691" s="232">
        <f>G691*BA691</f>
        <v>0</v>
      </c>
      <c r="BC691" s="232">
        <f>BB691*$BC$5</f>
        <v>0</v>
      </c>
      <c r="BE691" s="129"/>
      <c r="BF691" s="6">
        <f>BE691*AZ691</f>
        <v>0</v>
      </c>
      <c r="BG691" s="129"/>
      <c r="BH691" s="6">
        <f t="shared" si="382"/>
        <v>0</v>
      </c>
      <c r="BI691" s="121"/>
      <c r="BJ691" s="6">
        <f t="shared" si="370"/>
        <v>0</v>
      </c>
      <c r="BK691" s="129"/>
      <c r="BM691" s="121"/>
      <c r="BN691" s="6">
        <f>BM691*AZ691</f>
        <v>0</v>
      </c>
      <c r="BO691" s="129"/>
      <c r="BP691" s="6">
        <f t="shared" si="383"/>
        <v>0</v>
      </c>
      <c r="BQ691" s="129"/>
      <c r="BR691" s="6">
        <f>BQ691*AZ691</f>
        <v>0</v>
      </c>
      <c r="BU691" s="415">
        <f>BT691/12</f>
        <v>0</v>
      </c>
      <c r="BV691" s="421">
        <f>IF(OR(BT691=0),0,((G691-I691)/BU691))</f>
        <v>0</v>
      </c>
      <c r="BW691" s="420">
        <f t="shared" si="377"/>
        <v>0</v>
      </c>
      <c r="BX691" s="420"/>
      <c r="BY691" s="21"/>
    </row>
    <row r="692" spans="1:77" ht="15.75" customHeight="1" thickBot="1" x14ac:dyDescent="0.25">
      <c r="A692" s="239" t="s">
        <v>696</v>
      </c>
      <c r="B692" s="1" t="s">
        <v>21</v>
      </c>
      <c r="C692" s="1" t="s">
        <v>700</v>
      </c>
      <c r="D692" s="1">
        <v>16</v>
      </c>
      <c r="E692" s="2"/>
      <c r="F692" s="588" t="s">
        <v>1124</v>
      </c>
      <c r="G692" s="1">
        <v>4</v>
      </c>
      <c r="H692" s="664"/>
      <c r="I692" s="449"/>
      <c r="J692" s="560"/>
      <c r="K692" s="527" t="str">
        <f>A692</f>
        <v>68975HJL</v>
      </c>
      <c r="L692" s="300" t="s">
        <v>1062</v>
      </c>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75"/>
      <c r="BA692" s="84"/>
      <c r="BB692" s="232">
        <f>G692*BA692</f>
        <v>0</v>
      </c>
      <c r="BC692" s="232">
        <f>BB692*$BC$5</f>
        <v>0</v>
      </c>
      <c r="BE692" s="129"/>
      <c r="BF692" s="6">
        <f>BE692*AZ692</f>
        <v>0</v>
      </c>
      <c r="BG692" s="129"/>
      <c r="BH692" s="6">
        <f t="shared" si="382"/>
        <v>0</v>
      </c>
      <c r="BI692" s="121"/>
      <c r="BJ692" s="6">
        <f t="shared" si="370"/>
        <v>0</v>
      </c>
      <c r="BK692" s="129"/>
      <c r="BM692" s="121"/>
      <c r="BN692" s="6">
        <f>BM692*AZ692</f>
        <v>0</v>
      </c>
      <c r="BO692" s="129"/>
      <c r="BP692" s="6">
        <f t="shared" si="383"/>
        <v>0</v>
      </c>
      <c r="BQ692" s="129"/>
      <c r="BR692" s="6">
        <f>BQ692*AZ692</f>
        <v>0</v>
      </c>
      <c r="BS692" s="8">
        <v>2</v>
      </c>
      <c r="BT692" s="8">
        <v>2</v>
      </c>
      <c r="BU692" s="415">
        <f>BT692/12</f>
        <v>0.16666666666666666</v>
      </c>
      <c r="BV692" s="421">
        <f>IF(OR(BT692=0),0,((G692-I692)/BU692))</f>
        <v>24</v>
      </c>
      <c r="BW692" s="420">
        <f t="shared" si="377"/>
        <v>24</v>
      </c>
      <c r="BX692" s="420"/>
      <c r="BY692" s="21" t="str">
        <f>A692</f>
        <v>68975HJL</v>
      </c>
    </row>
    <row r="693" spans="1:77" s="7" customFormat="1" ht="15.75" customHeight="1" x14ac:dyDescent="0.2">
      <c r="A693" s="239" t="s">
        <v>697</v>
      </c>
      <c r="B693" s="1" t="s">
        <v>21</v>
      </c>
      <c r="C693" s="1" t="s">
        <v>701</v>
      </c>
      <c r="D693" s="1">
        <v>16</v>
      </c>
      <c r="E693" s="2" t="s">
        <v>23</v>
      </c>
      <c r="F693" s="588" t="s">
        <v>1124</v>
      </c>
      <c r="G693" s="1">
        <v>6</v>
      </c>
      <c r="H693" s="664"/>
      <c r="I693" s="449"/>
      <c r="J693" s="560"/>
      <c r="K693" s="527" t="str">
        <f>A693</f>
        <v>68975SJL</v>
      </c>
      <c r="L693" s="300" t="s">
        <v>1062</v>
      </c>
      <c r="M693" s="1"/>
      <c r="N693" s="9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75"/>
      <c r="BA693" s="84"/>
      <c r="BB693" s="232">
        <v>480</v>
      </c>
      <c r="BC693" s="232">
        <v>289.92</v>
      </c>
      <c r="BE693" s="129"/>
      <c r="BF693" s="6">
        <f>BE693*AZ693</f>
        <v>0</v>
      </c>
      <c r="BG693" s="129"/>
      <c r="BH693" s="6">
        <f t="shared" si="382"/>
        <v>0</v>
      </c>
      <c r="BI693" s="121"/>
      <c r="BJ693" s="6">
        <f t="shared" si="370"/>
        <v>0</v>
      </c>
      <c r="BK693" s="129"/>
      <c r="BL693" s="6"/>
      <c r="BM693" s="121"/>
      <c r="BN693" s="6">
        <f>BM693*AZ693</f>
        <v>0</v>
      </c>
      <c r="BO693" s="129"/>
      <c r="BP693" s="6">
        <f t="shared" si="383"/>
        <v>0</v>
      </c>
      <c r="BQ693" s="129"/>
      <c r="BR693" s="6">
        <f>BQ693*AZ693</f>
        <v>0</v>
      </c>
      <c r="BS693" s="8">
        <v>2</v>
      </c>
      <c r="BT693" s="8">
        <v>2</v>
      </c>
      <c r="BU693" s="415">
        <f>BT693/12</f>
        <v>0.16666666666666666</v>
      </c>
      <c r="BV693" s="421">
        <f>IF(OR(BT693=0),0,((G693-I693)/BU693))</f>
        <v>36</v>
      </c>
      <c r="BW693" s="420">
        <f t="shared" si="377"/>
        <v>36</v>
      </c>
      <c r="BX693" s="420"/>
      <c r="BY693" s="21" t="str">
        <f>A693</f>
        <v>68975SJL</v>
      </c>
    </row>
    <row r="694" spans="1:77" ht="26.25" customHeight="1" x14ac:dyDescent="0.2">
      <c r="A694" s="154"/>
      <c r="B694" s="92"/>
      <c r="C694" s="92"/>
      <c r="D694" s="92"/>
      <c r="E694" s="93"/>
      <c r="F694" s="404"/>
      <c r="G694" s="92"/>
      <c r="H694" s="677"/>
      <c r="I694" s="404"/>
      <c r="J694" s="404"/>
      <c r="K694" s="155"/>
      <c r="L694" s="92"/>
      <c r="M694" s="92"/>
      <c r="N694" s="52"/>
      <c r="O694" s="92"/>
      <c r="P694" s="92"/>
      <c r="Q694" s="92"/>
      <c r="R694" s="92"/>
      <c r="S694" s="9"/>
      <c r="T694" s="9"/>
      <c r="U694" s="9"/>
      <c r="V694" s="9"/>
      <c r="W694" s="9"/>
      <c r="X694" s="9"/>
      <c r="Y694" s="9"/>
      <c r="Z694" s="9"/>
      <c r="AB694" s="9"/>
      <c r="AC694" s="9"/>
      <c r="AD694" s="9"/>
      <c r="AK694" s="9"/>
      <c r="AL694" s="9"/>
      <c r="AM694" s="9"/>
      <c r="AN694" s="9"/>
      <c r="AO694" s="9"/>
      <c r="AQ694" s="9"/>
      <c r="AR694" s="9"/>
      <c r="AS694" s="9"/>
      <c r="AZ694" s="9"/>
      <c r="BA694" s="91"/>
      <c r="BB694" s="232"/>
      <c r="BC694" s="232"/>
      <c r="BE694" s="226"/>
      <c r="BG694" s="226"/>
      <c r="BH694" s="6">
        <f t="shared" si="382"/>
        <v>0</v>
      </c>
      <c r="BI694" s="125"/>
      <c r="BJ694" s="6">
        <f t="shared" si="370"/>
        <v>0</v>
      </c>
      <c r="BK694" s="226"/>
      <c r="BM694" s="125"/>
      <c r="BO694" s="226"/>
      <c r="BP694" s="6">
        <f t="shared" si="383"/>
        <v>0</v>
      </c>
      <c r="BQ694" s="226"/>
      <c r="BV694" s="421"/>
      <c r="BW694" s="420">
        <f t="shared" si="377"/>
        <v>0</v>
      </c>
      <c r="BX694" s="420"/>
      <c r="BY694" s="154"/>
    </row>
    <row r="695" spans="1:77" ht="15.75" customHeight="1" x14ac:dyDescent="0.2">
      <c r="A695" s="238"/>
      <c r="B695" s="1" t="s">
        <v>21</v>
      </c>
      <c r="C695" s="1" t="s">
        <v>626</v>
      </c>
      <c r="D695" s="1">
        <v>16</v>
      </c>
      <c r="E695" s="113"/>
      <c r="F695" s="589"/>
      <c r="G695" s="1"/>
      <c r="H695" s="664"/>
      <c r="I695" s="449"/>
      <c r="J695" s="452"/>
      <c r="K695" s="526"/>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75"/>
      <c r="BA695" s="84"/>
      <c r="BB695" s="232">
        <f>G695*BA695</f>
        <v>0</v>
      </c>
      <c r="BC695" s="232">
        <f t="shared" si="307"/>
        <v>0</v>
      </c>
      <c r="BE695" s="129"/>
      <c r="BF695" s="6">
        <f>BE695*AZ695</f>
        <v>0</v>
      </c>
      <c r="BG695" s="129"/>
      <c r="BH695" s="6">
        <f t="shared" si="382"/>
        <v>0</v>
      </c>
      <c r="BI695" s="121"/>
      <c r="BJ695" s="6">
        <f t="shared" si="370"/>
        <v>0</v>
      </c>
      <c r="BK695" s="129"/>
      <c r="BM695" s="121"/>
      <c r="BN695" s="6">
        <f>BM695*AZ695</f>
        <v>0</v>
      </c>
      <c r="BO695" s="129"/>
      <c r="BP695" s="6">
        <f t="shared" si="383"/>
        <v>0</v>
      </c>
      <c r="BQ695" s="129"/>
      <c r="BR695" s="6">
        <f>BQ695*AZ695</f>
        <v>0</v>
      </c>
      <c r="BU695" s="415">
        <f>BT695/12</f>
        <v>0</v>
      </c>
      <c r="BV695" s="421">
        <f>IF(OR(BT695=0),0,((G695-I695)/BU695))</f>
        <v>0</v>
      </c>
      <c r="BW695" s="420">
        <f t="shared" si="377"/>
        <v>0</v>
      </c>
      <c r="BX695" s="420"/>
      <c r="BY695" s="21"/>
    </row>
    <row r="696" spans="1:77" ht="15.75" customHeight="1" x14ac:dyDescent="0.2">
      <c r="A696" s="239" t="s">
        <v>623</v>
      </c>
      <c r="B696" s="1" t="s">
        <v>21</v>
      </c>
      <c r="C696" s="1" t="s">
        <v>627</v>
      </c>
      <c r="D696" s="1">
        <v>16</v>
      </c>
      <c r="E696" s="2"/>
      <c r="F696" s="589" t="s">
        <v>1125</v>
      </c>
      <c r="G696" s="1">
        <v>16</v>
      </c>
      <c r="H696" s="664"/>
      <c r="I696" s="449"/>
      <c r="J696" s="452"/>
      <c r="K696" s="527" t="str">
        <f>A696</f>
        <v>70975HJR</v>
      </c>
      <c r="L696" s="300" t="s">
        <v>1167</v>
      </c>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75"/>
      <c r="BA696" s="84"/>
      <c r="BB696" s="232">
        <f>G696*BA696</f>
        <v>0</v>
      </c>
      <c r="BC696" s="232">
        <f t="shared" si="307"/>
        <v>0</v>
      </c>
      <c r="BE696" s="129"/>
      <c r="BF696" s="6">
        <f>BE696*AZ696</f>
        <v>0</v>
      </c>
      <c r="BG696" s="129"/>
      <c r="BH696" s="6">
        <f t="shared" si="382"/>
        <v>0</v>
      </c>
      <c r="BI696" s="121"/>
      <c r="BJ696" s="6">
        <f t="shared" si="370"/>
        <v>0</v>
      </c>
      <c r="BK696" s="129"/>
      <c r="BM696" s="121"/>
      <c r="BN696" s="6">
        <f>BM696*AZ696</f>
        <v>0</v>
      </c>
      <c r="BO696" s="129"/>
      <c r="BP696" s="6">
        <f t="shared" si="383"/>
        <v>0</v>
      </c>
      <c r="BQ696" s="129"/>
      <c r="BR696" s="6">
        <f>BQ696*AZ696</f>
        <v>0</v>
      </c>
      <c r="BS696" s="8">
        <v>4</v>
      </c>
      <c r="BT696" s="8">
        <v>4</v>
      </c>
      <c r="BU696" s="415">
        <f>BT696/12</f>
        <v>0.33333333333333331</v>
      </c>
      <c r="BV696" s="421">
        <f>IF(OR(BT696=0),0,((G696-I696)/BU696))</f>
        <v>48</v>
      </c>
      <c r="BW696" s="420">
        <f t="shared" si="377"/>
        <v>48</v>
      </c>
      <c r="BX696" s="420"/>
      <c r="BY696" s="21" t="str">
        <f>A696</f>
        <v>70975HJR</v>
      </c>
    </row>
    <row r="697" spans="1:77" s="7" customFormat="1" ht="15.75" customHeight="1" x14ac:dyDescent="0.2">
      <c r="A697" s="239" t="s">
        <v>624</v>
      </c>
      <c r="B697" s="1" t="s">
        <v>21</v>
      </c>
      <c r="C697" s="1" t="s">
        <v>628</v>
      </c>
      <c r="D697" s="1">
        <v>16</v>
      </c>
      <c r="E697" s="2" t="s">
        <v>23</v>
      </c>
      <c r="F697" s="589" t="s">
        <v>1125</v>
      </c>
      <c r="G697" s="1">
        <v>21</v>
      </c>
      <c r="H697" s="664"/>
      <c r="I697" s="449"/>
      <c r="J697" s="452"/>
      <c r="K697" s="527" t="s">
        <v>624</v>
      </c>
      <c r="L697" s="300" t="s">
        <v>1167</v>
      </c>
      <c r="M697" s="1"/>
      <c r="N697" s="9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75"/>
      <c r="BA697" s="84"/>
      <c r="BB697" s="232">
        <v>480</v>
      </c>
      <c r="BC697" s="232">
        <v>289.92</v>
      </c>
      <c r="BE697" s="129"/>
      <c r="BF697" s="6">
        <f>BE697*AZ697</f>
        <v>0</v>
      </c>
      <c r="BG697" s="129"/>
      <c r="BH697" s="6">
        <f t="shared" si="382"/>
        <v>0</v>
      </c>
      <c r="BI697" s="121"/>
      <c r="BJ697" s="6">
        <f t="shared" si="370"/>
        <v>0</v>
      </c>
      <c r="BK697" s="129"/>
      <c r="BL697" s="6"/>
      <c r="BM697" s="121"/>
      <c r="BN697" s="6">
        <f>BM697*AZ697</f>
        <v>0</v>
      </c>
      <c r="BO697" s="129"/>
      <c r="BP697" s="6">
        <f t="shared" si="383"/>
        <v>0</v>
      </c>
      <c r="BQ697" s="129"/>
      <c r="BR697" s="6">
        <f>BQ697*AZ697</f>
        <v>0</v>
      </c>
      <c r="BS697" s="8">
        <v>4</v>
      </c>
      <c r="BT697" s="8">
        <v>4</v>
      </c>
      <c r="BU697" s="415">
        <f>BT697/12</f>
        <v>0.33333333333333331</v>
      </c>
      <c r="BV697" s="421">
        <f>IF(OR(BT697=0),0,((G697-I697)/BU697))</f>
        <v>63</v>
      </c>
      <c r="BW697" s="420">
        <f t="shared" si="377"/>
        <v>63</v>
      </c>
      <c r="BX697" s="420"/>
      <c r="BY697" s="21" t="str">
        <f>A697</f>
        <v>70975SJR</v>
      </c>
    </row>
    <row r="698" spans="1:77" ht="26.25" customHeight="1" x14ac:dyDescent="0.2">
      <c r="A698" s="154"/>
      <c r="B698" s="92"/>
      <c r="C698" s="92"/>
      <c r="D698" s="92"/>
      <c r="E698" s="93"/>
      <c r="F698" s="404"/>
      <c r="G698" s="92"/>
      <c r="H698" s="677"/>
      <c r="I698" s="404"/>
      <c r="J698" s="404"/>
      <c r="K698" s="155"/>
      <c r="L698" s="92"/>
      <c r="M698" s="92"/>
      <c r="N698" s="92"/>
      <c r="O698" s="92"/>
      <c r="P698" s="92"/>
      <c r="Q698" s="92"/>
      <c r="R698" s="92"/>
      <c r="S698" s="9"/>
      <c r="T698" s="9"/>
      <c r="U698" s="9"/>
      <c r="V698" s="9"/>
      <c r="W698" s="9"/>
      <c r="X698" s="9"/>
      <c r="Y698" s="9"/>
      <c r="Z698" s="9"/>
      <c r="AB698" s="9"/>
      <c r="AC698" s="9"/>
      <c r="AD698" s="9"/>
      <c r="AK698" s="9"/>
      <c r="AL698" s="9"/>
      <c r="AM698" s="9"/>
      <c r="AN698" s="9"/>
      <c r="AO698" s="9"/>
      <c r="AQ698" s="9"/>
      <c r="AR698" s="9"/>
      <c r="AS698" s="9"/>
      <c r="AZ698" s="9"/>
      <c r="BA698" s="91"/>
      <c r="BB698" s="232"/>
      <c r="BC698" s="232"/>
      <c r="BE698" s="226"/>
      <c r="BG698" s="226"/>
      <c r="BH698" s="6">
        <f t="shared" si="382"/>
        <v>0</v>
      </c>
      <c r="BI698" s="125"/>
      <c r="BJ698" s="6">
        <f t="shared" si="370"/>
        <v>0</v>
      </c>
      <c r="BK698" s="226"/>
      <c r="BM698" s="125"/>
      <c r="BO698" s="226"/>
      <c r="BP698" s="6">
        <f t="shared" si="383"/>
        <v>0</v>
      </c>
      <c r="BQ698" s="226"/>
      <c r="BV698" s="421"/>
      <c r="BW698" s="420">
        <f t="shared" si="377"/>
        <v>0</v>
      </c>
      <c r="BX698" s="420"/>
      <c r="BY698" s="154"/>
    </row>
    <row r="699" spans="1:77" ht="15.75" customHeight="1" x14ac:dyDescent="0.2">
      <c r="A699" s="238"/>
      <c r="B699" s="1" t="s">
        <v>21</v>
      </c>
      <c r="C699" s="1" t="s">
        <v>626</v>
      </c>
      <c r="D699" s="1">
        <v>16</v>
      </c>
      <c r="E699" s="113"/>
      <c r="F699" s="589"/>
      <c r="G699" s="1"/>
      <c r="H699" s="664"/>
      <c r="I699" s="449"/>
      <c r="J699" s="452"/>
      <c r="K699" s="526"/>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75"/>
      <c r="BA699" s="84"/>
      <c r="BB699" s="232">
        <f>G699*BA699</f>
        <v>0</v>
      </c>
      <c r="BC699" s="232">
        <f t="shared" si="307"/>
        <v>0</v>
      </c>
      <c r="BE699" s="129"/>
      <c r="BF699" s="6">
        <f>BE699*AZ699</f>
        <v>0</v>
      </c>
      <c r="BG699" s="129"/>
      <c r="BH699" s="6">
        <f t="shared" si="382"/>
        <v>0</v>
      </c>
      <c r="BI699" s="121"/>
      <c r="BJ699" s="6">
        <f t="shared" si="370"/>
        <v>0</v>
      </c>
      <c r="BK699" s="129"/>
      <c r="BM699" s="121"/>
      <c r="BN699" s="6">
        <f>BM699*AZ699</f>
        <v>0</v>
      </c>
      <c r="BO699" s="129"/>
      <c r="BP699" s="6">
        <f t="shared" si="383"/>
        <v>0</v>
      </c>
      <c r="BQ699" s="129"/>
      <c r="BR699" s="6">
        <f>BQ699*AZ699</f>
        <v>0</v>
      </c>
      <c r="BU699" s="415">
        <f>BT699/12</f>
        <v>0</v>
      </c>
      <c r="BV699" s="421">
        <f>IF(OR(BT699=0),0,((G699-I699)/BU699))</f>
        <v>0</v>
      </c>
      <c r="BW699" s="420">
        <f t="shared" si="377"/>
        <v>0</v>
      </c>
      <c r="BX699" s="420"/>
      <c r="BY699" s="21"/>
    </row>
    <row r="700" spans="1:77" ht="15.75" customHeight="1" x14ac:dyDescent="0.2">
      <c r="A700" s="239" t="s">
        <v>629</v>
      </c>
      <c r="B700" s="1" t="s">
        <v>21</v>
      </c>
      <c r="C700" s="1" t="s">
        <v>631</v>
      </c>
      <c r="D700" s="1">
        <v>16</v>
      </c>
      <c r="E700" s="2"/>
      <c r="F700" s="589" t="s">
        <v>1125</v>
      </c>
      <c r="G700" s="1">
        <v>30</v>
      </c>
      <c r="H700" s="664"/>
      <c r="I700" s="449"/>
      <c r="J700" s="452"/>
      <c r="K700" s="527" t="str">
        <f>A700</f>
        <v>70975HJL</v>
      </c>
      <c r="L700" s="300" t="s">
        <v>892</v>
      </c>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75"/>
      <c r="BA700" s="84"/>
      <c r="BB700" s="232">
        <f>G700*BA700</f>
        <v>0</v>
      </c>
      <c r="BC700" s="232">
        <f t="shared" si="307"/>
        <v>0</v>
      </c>
      <c r="BE700" s="129"/>
      <c r="BF700" s="6">
        <f>BE700*AZ700</f>
        <v>0</v>
      </c>
      <c r="BG700" s="129"/>
      <c r="BH700" s="6">
        <f t="shared" si="382"/>
        <v>0</v>
      </c>
      <c r="BI700" s="121"/>
      <c r="BJ700" s="6">
        <f t="shared" si="370"/>
        <v>0</v>
      </c>
      <c r="BK700" s="129"/>
      <c r="BM700" s="121"/>
      <c r="BN700" s="6">
        <f>BM700*AZ700</f>
        <v>0</v>
      </c>
      <c r="BO700" s="129"/>
      <c r="BP700" s="6">
        <f t="shared" si="383"/>
        <v>0</v>
      </c>
      <c r="BQ700" s="129"/>
      <c r="BR700" s="6">
        <f>BQ700*AZ700</f>
        <v>0</v>
      </c>
      <c r="BS700" s="8">
        <v>4</v>
      </c>
      <c r="BT700" s="8">
        <v>4</v>
      </c>
      <c r="BU700" s="415">
        <f>BT700/12</f>
        <v>0.33333333333333331</v>
      </c>
      <c r="BV700" s="421">
        <f>IF(OR(BT700=0),0,((G700-I700)/BU700))</f>
        <v>90</v>
      </c>
      <c r="BW700" s="420">
        <f t="shared" si="377"/>
        <v>90</v>
      </c>
      <c r="BX700" s="420"/>
      <c r="BY700" s="21" t="str">
        <f>A700</f>
        <v>70975HJL</v>
      </c>
    </row>
    <row r="701" spans="1:77" s="7" customFormat="1" ht="15.75" customHeight="1" thickBot="1" x14ac:dyDescent="0.25">
      <c r="A701" s="239" t="s">
        <v>630</v>
      </c>
      <c r="B701" s="1" t="s">
        <v>21</v>
      </c>
      <c r="C701" s="1" t="s">
        <v>632</v>
      </c>
      <c r="D701" s="1">
        <v>16</v>
      </c>
      <c r="E701" s="2" t="s">
        <v>23</v>
      </c>
      <c r="F701" s="589" t="s">
        <v>1125</v>
      </c>
      <c r="G701" s="1">
        <v>27</v>
      </c>
      <c r="H701" s="664"/>
      <c r="I701" s="449"/>
      <c r="J701" s="452"/>
      <c r="K701" s="527" t="str">
        <f>A701</f>
        <v>70975SJL</v>
      </c>
      <c r="L701" s="300" t="s">
        <v>1142</v>
      </c>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75"/>
      <c r="BA701" s="84"/>
      <c r="BB701" s="232">
        <v>480</v>
      </c>
      <c r="BC701" s="232">
        <v>289.92</v>
      </c>
      <c r="BE701" s="129"/>
      <c r="BF701" s="6">
        <f>BE701*AZ701</f>
        <v>0</v>
      </c>
      <c r="BG701" s="129"/>
      <c r="BH701" s="6">
        <f t="shared" si="382"/>
        <v>0</v>
      </c>
      <c r="BI701" s="121"/>
      <c r="BJ701" s="6">
        <f t="shared" si="370"/>
        <v>0</v>
      </c>
      <c r="BK701" s="129"/>
      <c r="BL701" s="6"/>
      <c r="BM701" s="121"/>
      <c r="BN701" s="6">
        <f>BM701*AZ701</f>
        <v>0</v>
      </c>
      <c r="BO701" s="129"/>
      <c r="BP701" s="6">
        <f t="shared" si="383"/>
        <v>0</v>
      </c>
      <c r="BQ701" s="129"/>
      <c r="BR701" s="6">
        <f>BQ701*AZ701</f>
        <v>0</v>
      </c>
      <c r="BS701" s="8">
        <v>4</v>
      </c>
      <c r="BT701" s="8">
        <v>4</v>
      </c>
      <c r="BU701" s="415">
        <f>BT701/12</f>
        <v>0.33333333333333331</v>
      </c>
      <c r="BV701" s="421">
        <f>IF(OR(BT701=0),0,((G701-I701)/BU701))</f>
        <v>81</v>
      </c>
      <c r="BW701" s="420">
        <f t="shared" si="377"/>
        <v>81</v>
      </c>
      <c r="BX701" s="420"/>
      <c r="BY701" s="21" t="str">
        <f>A701</f>
        <v>70975SJL</v>
      </c>
    </row>
    <row r="702" spans="1:77" ht="26.25" customHeight="1" x14ac:dyDescent="0.2">
      <c r="A702" s="80"/>
      <c r="B702" s="81"/>
      <c r="C702" s="81"/>
      <c r="D702" s="81"/>
      <c r="E702" s="82"/>
      <c r="F702" s="401"/>
      <c r="G702" s="81"/>
      <c r="H702" s="671"/>
      <c r="I702" s="401"/>
      <c r="J702" s="401"/>
      <c r="K702" s="81"/>
      <c r="N702" s="9"/>
      <c r="O702" s="9"/>
      <c r="P702" s="9"/>
      <c r="Q702" s="9"/>
      <c r="R702" s="9"/>
      <c r="S702" s="9"/>
      <c r="T702" s="9"/>
      <c r="U702" s="9"/>
      <c r="V702" s="9"/>
      <c r="W702" s="9"/>
      <c r="X702" s="9"/>
      <c r="Y702" s="9"/>
      <c r="Z702" s="9"/>
      <c r="AB702" s="9"/>
      <c r="AC702" s="9"/>
      <c r="AD702" s="9"/>
      <c r="AK702" s="9"/>
      <c r="AL702" s="9"/>
      <c r="AM702" s="9"/>
      <c r="AN702" s="9"/>
      <c r="AO702" s="9"/>
      <c r="AQ702" s="9"/>
      <c r="AR702" s="9"/>
      <c r="AS702" s="9"/>
      <c r="AZ702" s="9"/>
      <c r="BB702" s="232"/>
      <c r="BC702" s="232"/>
      <c r="BE702" s="148"/>
      <c r="BG702" s="195"/>
      <c r="BH702" s="6">
        <f t="shared" si="382"/>
        <v>0</v>
      </c>
      <c r="BI702" s="81"/>
      <c r="BJ702" s="6">
        <f t="shared" si="370"/>
        <v>0</v>
      </c>
      <c r="BK702" s="148"/>
      <c r="BM702" s="9"/>
      <c r="BO702" s="148"/>
      <c r="BQ702" s="148"/>
      <c r="BV702" s="421"/>
      <c r="BW702" s="420">
        <f t="shared" si="377"/>
        <v>0</v>
      </c>
      <c r="BX702" s="420"/>
      <c r="BY702" s="80"/>
    </row>
    <row r="703" spans="1:77" ht="20.100000000000001" customHeight="1" thickBot="1" x14ac:dyDescent="0.25">
      <c r="A703" s="15" t="s">
        <v>140</v>
      </c>
      <c r="B703" s="3"/>
      <c r="C703" s="3"/>
      <c r="D703" s="3"/>
      <c r="E703" s="16"/>
      <c r="F703" s="402"/>
      <c r="G703" s="3"/>
      <c r="H703" s="666"/>
      <c r="I703" s="402"/>
      <c r="J703" s="402"/>
      <c r="K703" s="3"/>
      <c r="N703" s="55"/>
      <c r="O703" s="9"/>
      <c r="P703" s="9"/>
      <c r="Q703" s="9"/>
      <c r="R703" s="9"/>
      <c r="S703" s="9"/>
      <c r="T703" s="9"/>
      <c r="U703" s="9"/>
      <c r="V703" s="9"/>
      <c r="W703" s="9"/>
      <c r="X703" s="9"/>
      <c r="Y703" s="9"/>
      <c r="Z703" s="9"/>
      <c r="AB703" s="9"/>
      <c r="AC703" s="9"/>
      <c r="AD703" s="9"/>
      <c r="AK703" s="9"/>
      <c r="AL703" s="9"/>
      <c r="AM703" s="9"/>
      <c r="AN703" s="9"/>
      <c r="AO703" s="9"/>
      <c r="AQ703" s="9"/>
      <c r="AR703" s="9"/>
      <c r="AS703" s="9"/>
      <c r="AZ703" s="9"/>
      <c r="BB703" s="232"/>
      <c r="BC703" s="232"/>
      <c r="BE703" s="190"/>
      <c r="BG703" s="190"/>
      <c r="BH703" s="6">
        <f t="shared" si="382"/>
        <v>0</v>
      </c>
      <c r="BI703" s="9"/>
      <c r="BJ703" s="6">
        <f t="shared" si="370"/>
        <v>0</v>
      </c>
      <c r="BK703" s="190"/>
      <c r="BM703" s="9"/>
      <c r="BO703" s="190"/>
      <c r="BQ703" s="190"/>
      <c r="BV703" s="421"/>
      <c r="BW703" s="420">
        <f t="shared" si="377"/>
        <v>0</v>
      </c>
      <c r="BX703" s="420"/>
      <c r="BY703" s="15" t="s">
        <v>140</v>
      </c>
    </row>
    <row r="704" spans="1:77" ht="15.75" customHeight="1" thickBot="1" x14ac:dyDescent="0.25">
      <c r="A704" s="169">
        <v>7000</v>
      </c>
      <c r="B704" s="24" t="s">
        <v>1483</v>
      </c>
      <c r="C704" s="24" t="s">
        <v>42</v>
      </c>
      <c r="D704" s="24">
        <v>16</v>
      </c>
      <c r="E704" s="25"/>
      <c r="F704" s="588"/>
      <c r="G704" s="25">
        <v>0</v>
      </c>
      <c r="H704" s="25"/>
      <c r="I704" s="535"/>
      <c r="J704" s="452"/>
      <c r="K704" s="528">
        <f t="shared" ref="K704:K761" si="384">A704</f>
        <v>7000</v>
      </c>
      <c r="L704" s="24" t="s">
        <v>1214</v>
      </c>
      <c r="M704" s="24" t="s">
        <v>1555</v>
      </c>
      <c r="N704" s="27"/>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07">
        <v>25</v>
      </c>
      <c r="BA704" s="334">
        <v>110</v>
      </c>
      <c r="BB704" s="232">
        <f>G704*BA704</f>
        <v>0</v>
      </c>
      <c r="BC704" s="232">
        <f>BB704*$BC$5</f>
        <v>0</v>
      </c>
      <c r="BE704" s="128"/>
      <c r="BF704" s="6">
        <f t="shared" ref="BF704:BF735" si="385">BE704*AZ704</f>
        <v>0</v>
      </c>
      <c r="BG704" s="128"/>
      <c r="BH704" s="6">
        <f t="shared" si="382"/>
        <v>0</v>
      </c>
      <c r="BI704" s="120"/>
      <c r="BJ704" s="6">
        <f t="shared" si="370"/>
        <v>0</v>
      </c>
      <c r="BK704" s="128"/>
      <c r="BM704" s="128"/>
      <c r="BN704" s="6">
        <f t="shared" ref="BN704:BN727" si="386">BM704*AZ704</f>
        <v>0</v>
      </c>
      <c r="BO704" s="128"/>
      <c r="BP704" s="6">
        <f>BO704*AZ704</f>
        <v>0</v>
      </c>
      <c r="BQ704" s="128"/>
      <c r="BR704" s="6">
        <f t="shared" ref="BR704:BR735" si="387">BQ704*AZ704</f>
        <v>0</v>
      </c>
      <c r="BS704" s="8">
        <v>218</v>
      </c>
      <c r="BT704" s="8">
        <v>220</v>
      </c>
      <c r="BU704" s="415">
        <f t="shared" ref="BU704:BU731" si="388">BT704/12</f>
        <v>18.333333333333332</v>
      </c>
      <c r="BV704" s="421">
        <f t="shared" ref="BV704:BV735" si="389">IF(OR(BT704=0),0,((G704-I704)/BU704))</f>
        <v>0</v>
      </c>
      <c r="BW704" s="420">
        <f t="shared" si="377"/>
        <v>0</v>
      </c>
      <c r="BX704" s="420"/>
      <c r="BY704" s="21">
        <f t="shared" ref="BY704:BY735" si="390">A704</f>
        <v>7000</v>
      </c>
    </row>
    <row r="705" spans="1:77" ht="15.75" customHeight="1" thickBot="1" x14ac:dyDescent="0.25">
      <c r="A705" s="170">
        <v>7200</v>
      </c>
      <c r="B705" s="24" t="s">
        <v>1483</v>
      </c>
      <c r="C705" s="27" t="s">
        <v>1484</v>
      </c>
      <c r="D705" s="27">
        <v>16</v>
      </c>
      <c r="E705" s="28"/>
      <c r="F705" s="590"/>
      <c r="G705" s="28">
        <v>0</v>
      </c>
      <c r="H705" s="28"/>
      <c r="I705" s="449"/>
      <c r="J705" s="452"/>
      <c r="K705" s="529">
        <f t="shared" si="384"/>
        <v>7200</v>
      </c>
      <c r="L705" s="27" t="s">
        <v>1365</v>
      </c>
      <c r="M705" s="27"/>
      <c r="N705" s="1"/>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75"/>
      <c r="BA705" s="333">
        <v>119</v>
      </c>
      <c r="BB705" s="232">
        <f>G705*BA705</f>
        <v>0</v>
      </c>
      <c r="BC705" s="232">
        <f>BB705*$BC$5</f>
        <v>0</v>
      </c>
      <c r="BE705" s="218"/>
      <c r="BF705" s="6">
        <f t="shared" si="385"/>
        <v>0</v>
      </c>
      <c r="BG705" s="218"/>
      <c r="BH705" s="6">
        <f t="shared" si="382"/>
        <v>0</v>
      </c>
      <c r="BI705" s="122"/>
      <c r="BJ705" s="6">
        <f t="shared" si="370"/>
        <v>0</v>
      </c>
      <c r="BK705" s="218"/>
      <c r="BM705" s="122"/>
      <c r="BN705" s="6">
        <f t="shared" si="386"/>
        <v>0</v>
      </c>
      <c r="BO705" s="218"/>
      <c r="BP705" s="6">
        <f>BO705*AZ705</f>
        <v>0</v>
      </c>
      <c r="BQ705" s="218"/>
      <c r="BR705" s="6">
        <f t="shared" si="387"/>
        <v>0</v>
      </c>
      <c r="BU705" s="415">
        <f t="shared" si="388"/>
        <v>0</v>
      </c>
      <c r="BV705" s="421">
        <f t="shared" si="389"/>
        <v>0</v>
      </c>
      <c r="BW705" s="420">
        <f t="shared" si="377"/>
        <v>0</v>
      </c>
      <c r="BX705" s="420"/>
      <c r="BY705" s="21">
        <f t="shared" si="390"/>
        <v>7200</v>
      </c>
    </row>
    <row r="706" spans="1:77" ht="15.75" customHeight="1" thickBot="1" x14ac:dyDescent="0.25">
      <c r="A706" s="170">
        <v>7300</v>
      </c>
      <c r="B706" s="24" t="s">
        <v>1483</v>
      </c>
      <c r="C706" s="1" t="s">
        <v>986</v>
      </c>
      <c r="D706" s="1">
        <v>16</v>
      </c>
      <c r="E706" s="28"/>
      <c r="F706" s="590"/>
      <c r="G706" s="28">
        <v>8</v>
      </c>
      <c r="H706" s="28"/>
      <c r="I706" s="449"/>
      <c r="J706" s="452"/>
      <c r="K706" s="529">
        <f t="shared" si="384"/>
        <v>7300</v>
      </c>
      <c r="L706" s="1" t="s">
        <v>1366</v>
      </c>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75"/>
      <c r="BA706" s="333">
        <v>123</v>
      </c>
      <c r="BB706" s="232">
        <f>G706*BA706</f>
        <v>984</v>
      </c>
      <c r="BC706" s="232">
        <f>BB706*$BC$5</f>
        <v>644.52</v>
      </c>
      <c r="BE706" s="218"/>
      <c r="BF706" s="6">
        <f t="shared" si="385"/>
        <v>0</v>
      </c>
      <c r="BG706" s="218"/>
      <c r="BH706" s="6">
        <f t="shared" si="382"/>
        <v>0</v>
      </c>
      <c r="BI706" s="122"/>
      <c r="BJ706" s="6">
        <f t="shared" si="370"/>
        <v>0</v>
      </c>
      <c r="BK706" s="218"/>
      <c r="BM706" s="122"/>
      <c r="BN706" s="6">
        <f t="shared" si="386"/>
        <v>0</v>
      </c>
      <c r="BO706" s="218"/>
      <c r="BP706" s="6">
        <f>BO706*AZ706</f>
        <v>0</v>
      </c>
      <c r="BQ706" s="218"/>
      <c r="BR706" s="6">
        <f t="shared" si="387"/>
        <v>0</v>
      </c>
      <c r="BS706" s="8">
        <v>10</v>
      </c>
      <c r="BT706" s="8">
        <v>10</v>
      </c>
      <c r="BU706" s="415">
        <f t="shared" si="388"/>
        <v>0.83333333333333337</v>
      </c>
      <c r="BV706" s="421">
        <f t="shared" si="389"/>
        <v>9.6</v>
      </c>
      <c r="BW706" s="420">
        <f t="shared" si="377"/>
        <v>9.6</v>
      </c>
      <c r="BX706" s="420"/>
      <c r="BY706" s="21">
        <f t="shared" si="390"/>
        <v>7300</v>
      </c>
    </row>
    <row r="707" spans="1:77" ht="15.75" customHeight="1" thickBot="1" x14ac:dyDescent="0.25">
      <c r="A707" s="170">
        <v>7500</v>
      </c>
      <c r="B707" s="24" t="s">
        <v>1483</v>
      </c>
      <c r="C707" s="1" t="s">
        <v>926</v>
      </c>
      <c r="D707" s="1">
        <v>16</v>
      </c>
      <c r="E707" s="28"/>
      <c r="F707" s="590"/>
      <c r="G707" s="28">
        <v>0</v>
      </c>
      <c r="H707" s="28"/>
      <c r="I707" s="449"/>
      <c r="J707" s="452"/>
      <c r="K707" s="529">
        <f t="shared" si="384"/>
        <v>7500</v>
      </c>
      <c r="L707" s="1" t="s">
        <v>1367</v>
      </c>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75"/>
      <c r="BA707" s="333">
        <v>130</v>
      </c>
      <c r="BB707" s="232"/>
      <c r="BC707" s="232"/>
      <c r="BE707" s="218"/>
      <c r="BF707" s="6">
        <f t="shared" si="385"/>
        <v>0</v>
      </c>
      <c r="BG707" s="218">
        <v>60</v>
      </c>
      <c r="BI707" s="122"/>
      <c r="BK707" s="218"/>
      <c r="BM707" s="122"/>
      <c r="BN707" s="6">
        <f t="shared" si="386"/>
        <v>0</v>
      </c>
      <c r="BO707" s="218"/>
      <c r="BP707" s="6">
        <f>BO706*AZ706</f>
        <v>0</v>
      </c>
      <c r="BQ707" s="218"/>
      <c r="BR707" s="6">
        <f t="shared" si="387"/>
        <v>0</v>
      </c>
      <c r="BS707" s="8">
        <v>14</v>
      </c>
      <c r="BT707" s="8">
        <v>14</v>
      </c>
      <c r="BU707" s="415">
        <f t="shared" si="388"/>
        <v>1.1666666666666667</v>
      </c>
      <c r="BV707" s="421">
        <f t="shared" si="389"/>
        <v>0</v>
      </c>
      <c r="BW707" s="420">
        <f t="shared" si="377"/>
        <v>51.428571428571423</v>
      </c>
      <c r="BX707" s="420"/>
      <c r="BY707" s="21">
        <f t="shared" si="390"/>
        <v>7500</v>
      </c>
    </row>
    <row r="708" spans="1:77" ht="15.75" customHeight="1" thickBot="1" x14ac:dyDescent="0.25">
      <c r="A708" s="170">
        <v>7600</v>
      </c>
      <c r="B708" s="24" t="s">
        <v>1483</v>
      </c>
      <c r="C708" s="1" t="s">
        <v>927</v>
      </c>
      <c r="D708" s="1">
        <v>16</v>
      </c>
      <c r="E708" s="28"/>
      <c r="F708" s="590"/>
      <c r="G708" s="28">
        <v>0</v>
      </c>
      <c r="H708" s="28"/>
      <c r="I708" s="449"/>
      <c r="J708" s="452"/>
      <c r="K708" s="529">
        <f t="shared" si="384"/>
        <v>7600</v>
      </c>
      <c r="L708" s="1" t="s">
        <v>1368</v>
      </c>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75"/>
      <c r="BA708" s="333">
        <v>137</v>
      </c>
      <c r="BB708" s="232"/>
      <c r="BC708" s="232"/>
      <c r="BE708" s="218"/>
      <c r="BF708" s="6">
        <f t="shared" si="385"/>
        <v>0</v>
      </c>
      <c r="BG708" s="218"/>
      <c r="BI708" s="363"/>
      <c r="BK708" s="218"/>
      <c r="BM708" s="122"/>
      <c r="BN708" s="6">
        <f t="shared" si="386"/>
        <v>0</v>
      </c>
      <c r="BO708" s="218"/>
      <c r="BP708" s="6">
        <f>BO707*AZ707</f>
        <v>0</v>
      </c>
      <c r="BQ708" s="218"/>
      <c r="BR708" s="6">
        <f t="shared" si="387"/>
        <v>0</v>
      </c>
      <c r="BU708" s="415">
        <f t="shared" si="388"/>
        <v>0</v>
      </c>
      <c r="BV708" s="421">
        <f t="shared" si="389"/>
        <v>0</v>
      </c>
      <c r="BW708" s="420">
        <f t="shared" si="377"/>
        <v>0</v>
      </c>
      <c r="BX708" s="420"/>
      <c r="BY708" s="21">
        <f t="shared" si="390"/>
        <v>7600</v>
      </c>
    </row>
    <row r="709" spans="1:77" ht="15.75" customHeight="1" thickBot="1" x14ac:dyDescent="0.25">
      <c r="A709" s="170">
        <v>7800</v>
      </c>
      <c r="B709" s="24" t="s">
        <v>1483</v>
      </c>
      <c r="C709" s="1" t="s">
        <v>1485</v>
      </c>
      <c r="D709" s="1">
        <v>16</v>
      </c>
      <c r="E709" s="28"/>
      <c r="F709" s="590"/>
      <c r="G709" s="28">
        <v>12</v>
      </c>
      <c r="H709" s="28"/>
      <c r="I709" s="449"/>
      <c r="J709" s="554"/>
      <c r="K709" s="529">
        <f t="shared" si="384"/>
        <v>7800</v>
      </c>
      <c r="L709" s="1" t="s">
        <v>1369</v>
      </c>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75"/>
      <c r="BA709" s="333">
        <v>153</v>
      </c>
      <c r="BB709" s="232">
        <f t="shared" ref="BB709:BB736" si="391">G709*BA709</f>
        <v>1836</v>
      </c>
      <c r="BC709" s="232">
        <f>BB709*$BC$5</f>
        <v>1202.5800000000002</v>
      </c>
      <c r="BE709" s="218"/>
      <c r="BF709" s="6">
        <f t="shared" si="385"/>
        <v>0</v>
      </c>
      <c r="BG709" s="218"/>
      <c r="BH709" s="6">
        <f t="shared" ref="BH709:BH753" si="392">BG709*AZ709</f>
        <v>0</v>
      </c>
      <c r="BI709" s="363"/>
      <c r="BJ709" s="6">
        <f t="shared" ref="BJ709:BJ727" si="393">BI709*AZ709</f>
        <v>0</v>
      </c>
      <c r="BK709" s="218"/>
      <c r="BM709" s="122"/>
      <c r="BN709" s="6">
        <f t="shared" si="386"/>
        <v>0</v>
      </c>
      <c r="BO709" s="218"/>
      <c r="BP709" s="6">
        <f t="shared" ref="BP709:BP727" si="394">BO709*AZ709</f>
        <v>0</v>
      </c>
      <c r="BQ709" s="218"/>
      <c r="BR709" s="6">
        <f t="shared" si="387"/>
        <v>0</v>
      </c>
      <c r="BU709" s="415">
        <f t="shared" si="388"/>
        <v>0</v>
      </c>
      <c r="BV709" s="421">
        <f t="shared" si="389"/>
        <v>0</v>
      </c>
      <c r="BW709" s="420">
        <f t="shared" si="377"/>
        <v>0</v>
      </c>
      <c r="BX709" s="420"/>
      <c r="BY709" s="21">
        <f t="shared" si="390"/>
        <v>7800</v>
      </c>
    </row>
    <row r="710" spans="1:77" ht="15.75" customHeight="1" x14ac:dyDescent="0.2">
      <c r="A710" s="170">
        <v>7900</v>
      </c>
      <c r="B710" s="24" t="s">
        <v>1483</v>
      </c>
      <c r="C710" s="1" t="s">
        <v>1486</v>
      </c>
      <c r="D710" s="1">
        <v>16</v>
      </c>
      <c r="E710" s="28"/>
      <c r="F710" s="590"/>
      <c r="G710" s="28">
        <v>9</v>
      </c>
      <c r="H710" s="28"/>
      <c r="I710" s="449"/>
      <c r="J710" s="452"/>
      <c r="K710" s="529">
        <f t="shared" si="384"/>
        <v>7900</v>
      </c>
      <c r="L710" s="1" t="s">
        <v>1370</v>
      </c>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75"/>
      <c r="BA710" s="333">
        <v>204</v>
      </c>
      <c r="BB710" s="232">
        <f t="shared" si="391"/>
        <v>1836</v>
      </c>
      <c r="BC710" s="232">
        <f t="shared" ref="BC710:BC776" si="395">BB710*$BC$5</f>
        <v>1202.5800000000002</v>
      </c>
      <c r="BE710" s="218"/>
      <c r="BF710" s="6">
        <f t="shared" si="385"/>
        <v>0</v>
      </c>
      <c r="BG710" s="218"/>
      <c r="BH710" s="6">
        <f t="shared" si="392"/>
        <v>0</v>
      </c>
      <c r="BI710" s="363"/>
      <c r="BJ710" s="6">
        <f t="shared" si="393"/>
        <v>0</v>
      </c>
      <c r="BK710" s="218"/>
      <c r="BM710" s="122"/>
      <c r="BN710" s="6">
        <f t="shared" si="386"/>
        <v>0</v>
      </c>
      <c r="BO710" s="218"/>
      <c r="BP710" s="6">
        <f t="shared" si="394"/>
        <v>0</v>
      </c>
      <c r="BQ710" s="218"/>
      <c r="BR710" s="6">
        <f t="shared" si="387"/>
        <v>0</v>
      </c>
      <c r="BS710" s="8">
        <v>3</v>
      </c>
      <c r="BT710" s="8">
        <v>3</v>
      </c>
      <c r="BU710" s="415">
        <f t="shared" si="388"/>
        <v>0.25</v>
      </c>
      <c r="BV710" s="421">
        <f t="shared" si="389"/>
        <v>36</v>
      </c>
      <c r="BW710" s="420">
        <f t="shared" si="377"/>
        <v>36</v>
      </c>
      <c r="BX710" s="420"/>
      <c r="BY710" s="21">
        <f t="shared" si="390"/>
        <v>7900</v>
      </c>
    </row>
    <row r="711" spans="1:77" ht="15.75" customHeight="1" x14ac:dyDescent="0.2">
      <c r="A711" s="170">
        <v>8000</v>
      </c>
      <c r="B711" s="1" t="s">
        <v>1487</v>
      </c>
      <c r="C711" s="1" t="s">
        <v>732</v>
      </c>
      <c r="D711" s="1">
        <v>16</v>
      </c>
      <c r="E711" s="28"/>
      <c r="F711" s="590"/>
      <c r="G711" s="28">
        <v>93</v>
      </c>
      <c r="H711" s="28"/>
      <c r="I711" s="449"/>
      <c r="J711" s="452"/>
      <c r="K711" s="529">
        <f t="shared" si="384"/>
        <v>8000</v>
      </c>
      <c r="L711" s="1" t="s">
        <v>1371</v>
      </c>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75"/>
      <c r="BA711" s="333">
        <v>121</v>
      </c>
      <c r="BB711" s="232">
        <f t="shared" si="391"/>
        <v>11253</v>
      </c>
      <c r="BC711" s="232">
        <f t="shared" si="395"/>
        <v>7370.7150000000001</v>
      </c>
      <c r="BE711" s="218"/>
      <c r="BF711" s="6">
        <f t="shared" si="385"/>
        <v>0</v>
      </c>
      <c r="BG711" s="218"/>
      <c r="BH711" s="6">
        <f t="shared" si="392"/>
        <v>0</v>
      </c>
      <c r="BI711" s="363"/>
      <c r="BJ711" s="6">
        <f t="shared" si="393"/>
        <v>0</v>
      </c>
      <c r="BK711" s="218"/>
      <c r="BM711" s="122"/>
      <c r="BN711" s="6">
        <f t="shared" si="386"/>
        <v>0</v>
      </c>
      <c r="BO711" s="218"/>
      <c r="BP711" s="6">
        <f t="shared" si="394"/>
        <v>0</v>
      </c>
      <c r="BQ711" s="218"/>
      <c r="BR711" s="6">
        <f t="shared" si="387"/>
        <v>0</v>
      </c>
      <c r="BS711" s="8">
        <v>6</v>
      </c>
      <c r="BT711" s="8">
        <v>6</v>
      </c>
      <c r="BU711" s="415">
        <f t="shared" si="388"/>
        <v>0.5</v>
      </c>
      <c r="BV711" s="421">
        <f t="shared" si="389"/>
        <v>186</v>
      </c>
      <c r="BW711" s="420">
        <f t="shared" si="377"/>
        <v>186</v>
      </c>
      <c r="BX711" s="420"/>
      <c r="BY711" s="21">
        <f t="shared" si="390"/>
        <v>8000</v>
      </c>
    </row>
    <row r="712" spans="1:77" ht="15.75" customHeight="1" thickBot="1" x14ac:dyDescent="0.25">
      <c r="A712" s="170">
        <v>8500</v>
      </c>
      <c r="B712" s="1" t="s">
        <v>1487</v>
      </c>
      <c r="C712" s="1" t="s">
        <v>926</v>
      </c>
      <c r="D712" s="1">
        <v>16</v>
      </c>
      <c r="E712" s="28"/>
      <c r="F712" s="590"/>
      <c r="G712" s="28">
        <v>18</v>
      </c>
      <c r="H712" s="28"/>
      <c r="I712" s="449"/>
      <c r="J712" s="452"/>
      <c r="K712" s="529">
        <f>A712</f>
        <v>8500</v>
      </c>
      <c r="L712" s="1" t="s">
        <v>1372</v>
      </c>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75"/>
      <c r="BA712" s="333">
        <v>142</v>
      </c>
      <c r="BB712" s="232">
        <f t="shared" si="391"/>
        <v>2556</v>
      </c>
      <c r="BC712" s="232">
        <f>BB712*$BC$5</f>
        <v>1674.18</v>
      </c>
      <c r="BE712" s="218"/>
      <c r="BF712" s="6">
        <f t="shared" si="385"/>
        <v>0</v>
      </c>
      <c r="BG712" s="218"/>
      <c r="BH712" s="6">
        <f t="shared" si="392"/>
        <v>0</v>
      </c>
      <c r="BI712" s="363"/>
      <c r="BJ712" s="6">
        <f t="shared" si="393"/>
        <v>0</v>
      </c>
      <c r="BK712" s="218"/>
      <c r="BM712" s="122"/>
      <c r="BN712" s="6">
        <f t="shared" si="386"/>
        <v>0</v>
      </c>
      <c r="BO712" s="218"/>
      <c r="BP712" s="6">
        <f t="shared" si="394"/>
        <v>0</v>
      </c>
      <c r="BQ712" s="699"/>
      <c r="BR712" s="6">
        <f t="shared" si="387"/>
        <v>0</v>
      </c>
      <c r="BS712" s="8">
        <v>5</v>
      </c>
      <c r="BT712" s="8">
        <v>5</v>
      </c>
      <c r="BU712" s="415">
        <f t="shared" si="388"/>
        <v>0.41666666666666669</v>
      </c>
      <c r="BV712" s="421">
        <f t="shared" si="389"/>
        <v>43.199999999999996</v>
      </c>
      <c r="BW712" s="420">
        <f t="shared" si="377"/>
        <v>43.199999999999996</v>
      </c>
      <c r="BX712" s="420"/>
      <c r="BY712" s="21">
        <f t="shared" si="390"/>
        <v>8500</v>
      </c>
    </row>
    <row r="713" spans="1:77" ht="15.75" customHeight="1" thickBot="1" x14ac:dyDescent="0.25">
      <c r="A713" s="170" t="s">
        <v>380</v>
      </c>
      <c r="B713" s="24" t="s">
        <v>1488</v>
      </c>
      <c r="C713" s="1" t="s">
        <v>42</v>
      </c>
      <c r="D713" s="1">
        <v>16</v>
      </c>
      <c r="E713" s="28"/>
      <c r="F713" s="590"/>
      <c r="G713" s="28">
        <v>6</v>
      </c>
      <c r="H713" s="28"/>
      <c r="I713" s="449"/>
      <c r="J713" s="452"/>
      <c r="K713" s="529" t="str">
        <f t="shared" si="384"/>
        <v>7000-4</v>
      </c>
      <c r="L713" s="1" t="s">
        <v>1373</v>
      </c>
      <c r="M713" s="1" t="s">
        <v>1555</v>
      </c>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75"/>
      <c r="BA713" s="333">
        <v>159</v>
      </c>
      <c r="BB713" s="232">
        <f t="shared" si="391"/>
        <v>954</v>
      </c>
      <c r="BC713" s="232">
        <f t="shared" si="395"/>
        <v>624.87</v>
      </c>
      <c r="BE713" s="218">
        <v>10</v>
      </c>
      <c r="BF713" s="6">
        <f t="shared" si="385"/>
        <v>0</v>
      </c>
      <c r="BG713" s="218">
        <v>30</v>
      </c>
      <c r="BH713" s="6">
        <f t="shared" si="392"/>
        <v>0</v>
      </c>
      <c r="BI713" s="363"/>
      <c r="BJ713" s="6">
        <f t="shared" si="393"/>
        <v>0</v>
      </c>
      <c r="BK713" s="218"/>
      <c r="BM713" s="122"/>
      <c r="BN713" s="6">
        <f t="shared" si="386"/>
        <v>0</v>
      </c>
      <c r="BO713" s="218"/>
      <c r="BP713" s="6">
        <f t="shared" si="394"/>
        <v>0</v>
      </c>
      <c r="BQ713" s="218"/>
      <c r="BR713" s="6">
        <f t="shared" si="387"/>
        <v>0</v>
      </c>
      <c r="BS713" s="8">
        <v>57</v>
      </c>
      <c r="BT713" s="8">
        <v>49</v>
      </c>
      <c r="BU713" s="415">
        <f t="shared" si="388"/>
        <v>4.083333333333333</v>
      </c>
      <c r="BV713" s="421">
        <f t="shared" si="389"/>
        <v>1.4693877551020409</v>
      </c>
      <c r="BW713" s="420">
        <f t="shared" si="377"/>
        <v>11.26530612244898</v>
      </c>
      <c r="BX713" s="420"/>
      <c r="BY713" s="21" t="str">
        <f t="shared" si="390"/>
        <v>7000-4</v>
      </c>
    </row>
    <row r="714" spans="1:77" ht="14.25" customHeight="1" thickBot="1" x14ac:dyDescent="0.25">
      <c r="A714" s="172" t="s">
        <v>599</v>
      </c>
      <c r="B714" s="24" t="s">
        <v>1489</v>
      </c>
      <c r="C714" s="1" t="s">
        <v>42</v>
      </c>
      <c r="D714" s="1">
        <v>16</v>
      </c>
      <c r="E714" s="2"/>
      <c r="F714" s="589"/>
      <c r="G714" s="2">
        <v>97</v>
      </c>
      <c r="H714" s="2"/>
      <c r="I714" s="449"/>
      <c r="J714" s="452"/>
      <c r="K714" s="529" t="str">
        <f t="shared" si="384"/>
        <v>CO7000</v>
      </c>
      <c r="L714" s="1" t="s">
        <v>1374</v>
      </c>
      <c r="M714" s="1" t="s">
        <v>1214</v>
      </c>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75"/>
      <c r="BA714" s="333">
        <v>124</v>
      </c>
      <c r="BB714" s="232">
        <f t="shared" si="391"/>
        <v>12028</v>
      </c>
      <c r="BC714" s="232">
        <f>BB714*$BC$5</f>
        <v>7878.34</v>
      </c>
      <c r="BE714" s="129"/>
      <c r="BF714" s="6">
        <f t="shared" si="385"/>
        <v>0</v>
      </c>
      <c r="BG714" s="129"/>
      <c r="BH714" s="6">
        <f t="shared" si="392"/>
        <v>0</v>
      </c>
      <c r="BI714" s="359"/>
      <c r="BJ714" s="6">
        <f t="shared" si="393"/>
        <v>0</v>
      </c>
      <c r="BK714" s="129"/>
      <c r="BM714" s="121"/>
      <c r="BN714" s="6">
        <f t="shared" si="386"/>
        <v>0</v>
      </c>
      <c r="BO714" s="129"/>
      <c r="BP714" s="6">
        <f t="shared" si="394"/>
        <v>0</v>
      </c>
      <c r="BQ714" s="129"/>
      <c r="BR714" s="6">
        <f t="shared" si="387"/>
        <v>0</v>
      </c>
      <c r="BS714" s="8">
        <v>13</v>
      </c>
      <c r="BT714" s="8">
        <v>11</v>
      </c>
      <c r="BU714" s="415">
        <f t="shared" si="388"/>
        <v>0.91666666666666663</v>
      </c>
      <c r="BV714" s="421">
        <f t="shared" si="389"/>
        <v>105.81818181818183</v>
      </c>
      <c r="BW714" s="420">
        <f t="shared" si="377"/>
        <v>105.81818181818183</v>
      </c>
      <c r="BX714" s="420"/>
      <c r="BY714" s="21" t="str">
        <f t="shared" si="390"/>
        <v>CO7000</v>
      </c>
    </row>
    <row r="715" spans="1:77" ht="15.75" customHeight="1" thickBot="1" x14ac:dyDescent="0.25">
      <c r="A715" s="172" t="s">
        <v>985</v>
      </c>
      <c r="B715" s="24" t="s">
        <v>1489</v>
      </c>
      <c r="C715" s="1" t="s">
        <v>986</v>
      </c>
      <c r="D715" s="1">
        <v>16</v>
      </c>
      <c r="E715" s="2"/>
      <c r="F715" s="589"/>
      <c r="G715" s="2">
        <v>8</v>
      </c>
      <c r="H715" s="2"/>
      <c r="I715" s="449"/>
      <c r="J715" s="452"/>
      <c r="K715" s="529" t="str">
        <f t="shared" si="384"/>
        <v>CO7300</v>
      </c>
      <c r="L715" s="1" t="s">
        <v>1368</v>
      </c>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75">
        <v>30</v>
      </c>
      <c r="BA715" s="333">
        <v>141</v>
      </c>
      <c r="BB715" s="232">
        <f t="shared" si="391"/>
        <v>1128</v>
      </c>
      <c r="BC715" s="232">
        <f>BB715*$BC$5</f>
        <v>738.84</v>
      </c>
      <c r="BE715" s="129"/>
      <c r="BF715" s="6">
        <f t="shared" si="385"/>
        <v>0</v>
      </c>
      <c r="BG715" s="129"/>
      <c r="BH715" s="6">
        <f t="shared" si="392"/>
        <v>0</v>
      </c>
      <c r="BI715" s="359"/>
      <c r="BJ715" s="6">
        <f t="shared" si="393"/>
        <v>0</v>
      </c>
      <c r="BK715" s="129"/>
      <c r="BM715" s="121"/>
      <c r="BN715" s="6">
        <f t="shared" si="386"/>
        <v>0</v>
      </c>
      <c r="BO715" s="129"/>
      <c r="BP715" s="6">
        <f t="shared" si="394"/>
        <v>0</v>
      </c>
      <c r="BQ715" s="129"/>
      <c r="BR715" s="6">
        <f t="shared" si="387"/>
        <v>0</v>
      </c>
      <c r="BU715" s="415">
        <f t="shared" si="388"/>
        <v>0</v>
      </c>
      <c r="BV715" s="421">
        <f t="shared" si="389"/>
        <v>0</v>
      </c>
      <c r="BW715" s="420">
        <f t="shared" si="377"/>
        <v>0</v>
      </c>
      <c r="BX715" s="420"/>
      <c r="BY715" s="21" t="str">
        <f t="shared" si="390"/>
        <v>CO7300</v>
      </c>
    </row>
    <row r="716" spans="1:77" ht="15.75" customHeight="1" thickBot="1" x14ac:dyDescent="0.25">
      <c r="A716" s="172" t="s">
        <v>924</v>
      </c>
      <c r="B716" s="24" t="s">
        <v>1489</v>
      </c>
      <c r="C716" s="1" t="s">
        <v>926</v>
      </c>
      <c r="D716" s="1">
        <v>16</v>
      </c>
      <c r="E716" s="2"/>
      <c r="F716" s="589"/>
      <c r="G716" s="2">
        <v>18</v>
      </c>
      <c r="H716" s="2"/>
      <c r="I716" s="449"/>
      <c r="J716" s="452"/>
      <c r="K716" s="529" t="str">
        <f t="shared" si="384"/>
        <v>CO7500</v>
      </c>
      <c r="L716" s="1" t="s">
        <v>1375</v>
      </c>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75">
        <v>30</v>
      </c>
      <c r="BA716" s="333">
        <v>147</v>
      </c>
      <c r="BB716" s="232">
        <f t="shared" si="391"/>
        <v>2646</v>
      </c>
      <c r="BC716" s="232">
        <f>BB716*$BC$5</f>
        <v>1733.13</v>
      </c>
      <c r="BE716" s="129"/>
      <c r="BF716" s="6">
        <f t="shared" si="385"/>
        <v>0</v>
      </c>
      <c r="BG716" s="129"/>
      <c r="BH716" s="6">
        <f t="shared" si="392"/>
        <v>0</v>
      </c>
      <c r="BI716" s="359">
        <v>20</v>
      </c>
      <c r="BJ716" s="6">
        <f t="shared" si="393"/>
        <v>600</v>
      </c>
      <c r="BK716" s="129"/>
      <c r="BM716" s="121"/>
      <c r="BN716" s="6">
        <f t="shared" si="386"/>
        <v>0</v>
      </c>
      <c r="BO716" s="129"/>
      <c r="BP716" s="6">
        <f t="shared" si="394"/>
        <v>0</v>
      </c>
      <c r="BQ716" s="129"/>
      <c r="BR716" s="6">
        <f t="shared" si="387"/>
        <v>0</v>
      </c>
      <c r="BS716" s="8">
        <v>18</v>
      </c>
      <c r="BT716" s="8">
        <v>18</v>
      </c>
      <c r="BU716" s="415">
        <f t="shared" si="388"/>
        <v>1.5</v>
      </c>
      <c r="BV716" s="421">
        <f t="shared" si="389"/>
        <v>12</v>
      </c>
      <c r="BW716" s="420">
        <f t="shared" si="377"/>
        <v>25.333333333333332</v>
      </c>
      <c r="BX716" s="420"/>
      <c r="BY716" s="21" t="str">
        <f t="shared" si="390"/>
        <v>CO7500</v>
      </c>
    </row>
    <row r="717" spans="1:77" ht="15.75" customHeight="1" thickBot="1" x14ac:dyDescent="0.25">
      <c r="A717" s="172" t="s">
        <v>925</v>
      </c>
      <c r="B717" s="24" t="s">
        <v>1489</v>
      </c>
      <c r="C717" s="1" t="s">
        <v>927</v>
      </c>
      <c r="D717" s="1">
        <v>16</v>
      </c>
      <c r="E717" s="2"/>
      <c r="F717" s="589"/>
      <c r="G717" s="2">
        <v>14</v>
      </c>
      <c r="H717" s="2"/>
      <c r="I717" s="449"/>
      <c r="J717" s="452"/>
      <c r="K717" s="529" t="str">
        <f t="shared" si="384"/>
        <v>CO7600</v>
      </c>
      <c r="L717" s="1" t="s">
        <v>1376</v>
      </c>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75"/>
      <c r="BA717" s="333">
        <v>151</v>
      </c>
      <c r="BB717" s="232">
        <f t="shared" si="391"/>
        <v>2114</v>
      </c>
      <c r="BC717" s="232">
        <f>BB717*$BC$5</f>
        <v>1384.67</v>
      </c>
      <c r="BE717" s="129"/>
      <c r="BF717" s="6">
        <f t="shared" si="385"/>
        <v>0</v>
      </c>
      <c r="BG717" s="129"/>
      <c r="BH717" s="6">
        <f t="shared" si="392"/>
        <v>0</v>
      </c>
      <c r="BI717" s="359"/>
      <c r="BJ717" s="6">
        <f t="shared" si="393"/>
        <v>0</v>
      </c>
      <c r="BK717" s="129"/>
      <c r="BM717" s="121"/>
      <c r="BN717" s="6">
        <f t="shared" si="386"/>
        <v>0</v>
      </c>
      <c r="BO717" s="129"/>
      <c r="BP717" s="6">
        <f t="shared" si="394"/>
        <v>0</v>
      </c>
      <c r="BQ717" s="129"/>
      <c r="BR717" s="6">
        <f t="shared" si="387"/>
        <v>0</v>
      </c>
      <c r="BU717" s="415">
        <f t="shared" si="388"/>
        <v>0</v>
      </c>
      <c r="BV717" s="421">
        <f t="shared" si="389"/>
        <v>0</v>
      </c>
      <c r="BW717" s="420">
        <f t="shared" si="377"/>
        <v>0</v>
      </c>
      <c r="BX717" s="420"/>
      <c r="BY717" s="21" t="str">
        <f t="shared" si="390"/>
        <v>CO7600</v>
      </c>
    </row>
    <row r="718" spans="1:77" ht="15.75" customHeight="1" thickBot="1" x14ac:dyDescent="0.25">
      <c r="A718" s="203" t="s">
        <v>375</v>
      </c>
      <c r="B718" s="27" t="s">
        <v>1490</v>
      </c>
      <c r="C718" s="1" t="s">
        <v>376</v>
      </c>
      <c r="D718" s="1">
        <v>16</v>
      </c>
      <c r="E718" s="27"/>
      <c r="F718" s="588" t="s">
        <v>1124</v>
      </c>
      <c r="G718" s="27">
        <v>10</v>
      </c>
      <c r="H718" s="27"/>
      <c r="I718" s="449"/>
      <c r="J718" s="452"/>
      <c r="K718" s="529" t="str">
        <f t="shared" si="384"/>
        <v>750168575HJL</v>
      </c>
      <c r="L718" s="1" t="s">
        <v>1377</v>
      </c>
      <c r="M718" s="24" t="s">
        <v>1555</v>
      </c>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75"/>
      <c r="BA718" s="84"/>
      <c r="BB718" s="232">
        <f t="shared" si="391"/>
        <v>0</v>
      </c>
      <c r="BC718" s="232">
        <f t="shared" si="395"/>
        <v>0</v>
      </c>
      <c r="BE718" s="218"/>
      <c r="BF718" s="6">
        <f t="shared" si="385"/>
        <v>0</v>
      </c>
      <c r="BG718" s="218"/>
      <c r="BH718" s="6">
        <f t="shared" si="392"/>
        <v>0</v>
      </c>
      <c r="BI718" s="363"/>
      <c r="BJ718" s="6">
        <f t="shared" si="393"/>
        <v>0</v>
      </c>
      <c r="BK718" s="218"/>
      <c r="BM718" s="122"/>
      <c r="BN718" s="6">
        <f t="shared" si="386"/>
        <v>0</v>
      </c>
      <c r="BO718" s="218"/>
      <c r="BP718" s="6">
        <f t="shared" si="394"/>
        <v>0</v>
      </c>
      <c r="BQ718" s="218"/>
      <c r="BR718" s="6">
        <f t="shared" si="387"/>
        <v>0</v>
      </c>
      <c r="BS718" s="8">
        <v>5</v>
      </c>
      <c r="BT718" s="8">
        <v>5</v>
      </c>
      <c r="BU718" s="415">
        <f t="shared" si="388"/>
        <v>0.41666666666666669</v>
      </c>
      <c r="BV718" s="421">
        <f t="shared" si="389"/>
        <v>24</v>
      </c>
      <c r="BW718" s="420">
        <f t="shared" si="377"/>
        <v>24</v>
      </c>
      <c r="BX718" s="420"/>
      <c r="BY718" s="21" t="str">
        <f t="shared" si="390"/>
        <v>750168575HJL</v>
      </c>
    </row>
    <row r="719" spans="1:77" ht="15.75" customHeight="1" x14ac:dyDescent="0.2">
      <c r="A719" s="203" t="s">
        <v>374</v>
      </c>
      <c r="B719" s="27" t="s">
        <v>1490</v>
      </c>
      <c r="C719" s="1" t="s">
        <v>1491</v>
      </c>
      <c r="D719" s="1">
        <v>16</v>
      </c>
      <c r="E719" s="27"/>
      <c r="F719" s="588" t="s">
        <v>1124</v>
      </c>
      <c r="G719" s="27">
        <v>4</v>
      </c>
      <c r="H719" s="27"/>
      <c r="I719" s="449"/>
      <c r="J719" s="452"/>
      <c r="K719" s="529" t="str">
        <f t="shared" si="384"/>
        <v>750168575HJR</v>
      </c>
      <c r="L719" s="1" t="s">
        <v>1378</v>
      </c>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75"/>
      <c r="BA719" s="84"/>
      <c r="BB719" s="232">
        <f t="shared" si="391"/>
        <v>0</v>
      </c>
      <c r="BC719" s="232">
        <f t="shared" si="395"/>
        <v>0</v>
      </c>
      <c r="BE719" s="218"/>
      <c r="BF719" s="6">
        <f t="shared" si="385"/>
        <v>0</v>
      </c>
      <c r="BG719" s="218"/>
      <c r="BH719" s="6">
        <f t="shared" si="392"/>
        <v>0</v>
      </c>
      <c r="BI719" s="363"/>
      <c r="BJ719" s="6">
        <f t="shared" si="393"/>
        <v>0</v>
      </c>
      <c r="BK719" s="218"/>
      <c r="BM719" s="122"/>
      <c r="BN719" s="6">
        <f t="shared" si="386"/>
        <v>0</v>
      </c>
      <c r="BO719" s="218"/>
      <c r="BP719" s="6">
        <f t="shared" si="394"/>
        <v>0</v>
      </c>
      <c r="BQ719" s="218"/>
      <c r="BR719" s="6">
        <f t="shared" si="387"/>
        <v>0</v>
      </c>
      <c r="BS719" s="8">
        <v>5</v>
      </c>
      <c r="BT719" s="8">
        <v>5</v>
      </c>
      <c r="BU719" s="415">
        <f t="shared" si="388"/>
        <v>0.41666666666666669</v>
      </c>
      <c r="BV719" s="421">
        <f t="shared" si="389"/>
        <v>9.6</v>
      </c>
      <c r="BW719" s="420">
        <f t="shared" si="377"/>
        <v>9.6</v>
      </c>
      <c r="BX719" s="420"/>
      <c r="BY719" s="21" t="str">
        <f t="shared" si="390"/>
        <v>750168575HJR</v>
      </c>
    </row>
    <row r="720" spans="1:77" ht="15.75" customHeight="1" thickBot="1" x14ac:dyDescent="0.25">
      <c r="A720" s="203" t="s">
        <v>378</v>
      </c>
      <c r="B720" s="27" t="s">
        <v>1490</v>
      </c>
      <c r="C720" s="1" t="s">
        <v>379</v>
      </c>
      <c r="D720" s="1">
        <v>16</v>
      </c>
      <c r="E720" s="27"/>
      <c r="F720" s="589" t="s">
        <v>1125</v>
      </c>
      <c r="G720" s="27">
        <v>1</v>
      </c>
      <c r="H720" s="27"/>
      <c r="I720" s="449"/>
      <c r="J720" s="452"/>
      <c r="K720" s="529" t="str">
        <f t="shared" si="384"/>
        <v>750170575HJL</v>
      </c>
      <c r="L720" s="1" t="s">
        <v>1379</v>
      </c>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75"/>
      <c r="BA720" s="84"/>
      <c r="BB720" s="232">
        <f t="shared" si="391"/>
        <v>0</v>
      </c>
      <c r="BC720" s="232">
        <f t="shared" si="395"/>
        <v>0</v>
      </c>
      <c r="BE720" s="218"/>
      <c r="BF720" s="6">
        <f t="shared" si="385"/>
        <v>0</v>
      </c>
      <c r="BG720" s="218"/>
      <c r="BH720" s="6">
        <f t="shared" si="392"/>
        <v>0</v>
      </c>
      <c r="BI720" s="363"/>
      <c r="BJ720" s="6">
        <f t="shared" si="393"/>
        <v>0</v>
      </c>
      <c r="BK720" s="218"/>
      <c r="BM720" s="122"/>
      <c r="BN720" s="6">
        <f t="shared" si="386"/>
        <v>0</v>
      </c>
      <c r="BO720" s="218"/>
      <c r="BP720" s="6">
        <f t="shared" si="394"/>
        <v>0</v>
      </c>
      <c r="BQ720" s="218"/>
      <c r="BR720" s="6">
        <f t="shared" si="387"/>
        <v>0</v>
      </c>
      <c r="BS720" s="8">
        <v>5</v>
      </c>
      <c r="BT720" s="8">
        <v>5</v>
      </c>
      <c r="BU720" s="415">
        <f t="shared" si="388"/>
        <v>0.41666666666666669</v>
      </c>
      <c r="BV720" s="421">
        <f t="shared" si="389"/>
        <v>2.4</v>
      </c>
      <c r="BW720" s="420">
        <f t="shared" si="377"/>
        <v>2.4</v>
      </c>
      <c r="BX720" s="420"/>
      <c r="BY720" s="21" t="str">
        <f t="shared" si="390"/>
        <v>750170575HJL</v>
      </c>
    </row>
    <row r="721" spans="1:77" ht="15.75" customHeight="1" thickBot="1" x14ac:dyDescent="0.25">
      <c r="A721" s="203" t="s">
        <v>377</v>
      </c>
      <c r="B721" s="27" t="s">
        <v>1490</v>
      </c>
      <c r="C721" s="1" t="s">
        <v>228</v>
      </c>
      <c r="D721" s="1">
        <v>16</v>
      </c>
      <c r="E721" s="27"/>
      <c r="F721" s="589" t="s">
        <v>1125</v>
      </c>
      <c r="G721" s="27">
        <v>0</v>
      </c>
      <c r="H721" s="27"/>
      <c r="I721" s="449"/>
      <c r="J721" s="452"/>
      <c r="K721" s="529" t="str">
        <f t="shared" si="384"/>
        <v>750170575HJR</v>
      </c>
      <c r="L721" s="1" t="s">
        <v>1380</v>
      </c>
      <c r="M721" s="24" t="s">
        <v>1555</v>
      </c>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75"/>
      <c r="BA721" s="84"/>
      <c r="BB721" s="232">
        <f t="shared" si="391"/>
        <v>0</v>
      </c>
      <c r="BC721" s="232">
        <f t="shared" si="395"/>
        <v>0</v>
      </c>
      <c r="BE721" s="218"/>
      <c r="BF721" s="6">
        <f t="shared" si="385"/>
        <v>0</v>
      </c>
      <c r="BG721" s="218"/>
      <c r="BH721" s="6">
        <f t="shared" si="392"/>
        <v>0</v>
      </c>
      <c r="BI721" s="363"/>
      <c r="BJ721" s="6">
        <f t="shared" si="393"/>
        <v>0</v>
      </c>
      <c r="BK721" s="218"/>
      <c r="BM721" s="122"/>
      <c r="BN721" s="6">
        <f t="shared" si="386"/>
        <v>0</v>
      </c>
      <c r="BO721" s="218"/>
      <c r="BP721" s="6">
        <f t="shared" si="394"/>
        <v>0</v>
      </c>
      <c r="BQ721" s="122"/>
      <c r="BR721" s="6">
        <f t="shared" si="387"/>
        <v>0</v>
      </c>
      <c r="BS721" s="8">
        <v>18</v>
      </c>
      <c r="BT721" s="8">
        <v>18</v>
      </c>
      <c r="BU721" s="415">
        <f t="shared" si="388"/>
        <v>1.5</v>
      </c>
      <c r="BV721" s="421">
        <f t="shared" si="389"/>
        <v>0</v>
      </c>
      <c r="BW721" s="420">
        <f t="shared" si="377"/>
        <v>0</v>
      </c>
      <c r="BX721" s="420"/>
      <c r="BY721" s="21" t="str">
        <f t="shared" si="390"/>
        <v>750170575HJR</v>
      </c>
    </row>
    <row r="722" spans="1:77" ht="15.75" customHeight="1" thickBot="1" x14ac:dyDescent="0.25">
      <c r="A722" s="203" t="s">
        <v>1494</v>
      </c>
      <c r="B722" s="27" t="s">
        <v>1492</v>
      </c>
      <c r="C722" s="1" t="s">
        <v>967</v>
      </c>
      <c r="D722" s="1">
        <v>16</v>
      </c>
      <c r="E722" s="27"/>
      <c r="F722" s="588" t="s">
        <v>1129</v>
      </c>
      <c r="G722" s="27">
        <v>8</v>
      </c>
      <c r="H722" s="27"/>
      <c r="I722" s="449"/>
      <c r="J722" s="452"/>
      <c r="K722" s="530" t="str">
        <f t="shared" si="384"/>
        <v>752070575SJL</v>
      </c>
      <c r="L722" s="1" t="s">
        <v>1379</v>
      </c>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75"/>
      <c r="BA722" s="84"/>
      <c r="BB722" s="232">
        <f t="shared" si="391"/>
        <v>0</v>
      </c>
      <c r="BC722" s="232">
        <f t="shared" si="395"/>
        <v>0</v>
      </c>
      <c r="BE722" s="218"/>
      <c r="BF722" s="6">
        <f t="shared" si="385"/>
        <v>0</v>
      </c>
      <c r="BG722" s="218"/>
      <c r="BH722" s="6">
        <f t="shared" si="392"/>
        <v>0</v>
      </c>
      <c r="BI722" s="363"/>
      <c r="BJ722" s="6">
        <f t="shared" si="393"/>
        <v>0</v>
      </c>
      <c r="BK722" s="218"/>
      <c r="BM722" s="122"/>
      <c r="BN722" s="6">
        <f t="shared" si="386"/>
        <v>0</v>
      </c>
      <c r="BO722" s="218"/>
      <c r="BP722" s="6">
        <f t="shared" si="394"/>
        <v>0</v>
      </c>
      <c r="BQ722" s="218"/>
      <c r="BR722" s="6">
        <f t="shared" si="387"/>
        <v>0</v>
      </c>
      <c r="BU722" s="415">
        <f t="shared" si="388"/>
        <v>0</v>
      </c>
      <c r="BV722" s="421">
        <f t="shared" si="389"/>
        <v>0</v>
      </c>
      <c r="BW722" s="420">
        <f t="shared" si="377"/>
        <v>0</v>
      </c>
      <c r="BX722" s="420"/>
      <c r="BY722" s="21" t="str">
        <f t="shared" si="390"/>
        <v>752070575SJL</v>
      </c>
    </row>
    <row r="723" spans="1:77" ht="15.75" customHeight="1" thickBot="1" x14ac:dyDescent="0.25">
      <c r="A723" s="203" t="s">
        <v>1493</v>
      </c>
      <c r="B723" s="27" t="s">
        <v>1492</v>
      </c>
      <c r="C723" s="1" t="s">
        <v>968</v>
      </c>
      <c r="D723" s="1">
        <v>16</v>
      </c>
      <c r="E723" s="1"/>
      <c r="F723" s="588" t="s">
        <v>1129</v>
      </c>
      <c r="G723" s="1">
        <v>16</v>
      </c>
      <c r="H723" s="1"/>
      <c r="I723" s="449"/>
      <c r="J723" s="452"/>
      <c r="K723" s="530" t="str">
        <f t="shared" si="384"/>
        <v>752070575SJR</v>
      </c>
      <c r="L723" s="1" t="s">
        <v>1381</v>
      </c>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75"/>
      <c r="BA723" s="84"/>
      <c r="BB723" s="232">
        <f t="shared" si="391"/>
        <v>0</v>
      </c>
      <c r="BC723" s="232">
        <f t="shared" si="395"/>
        <v>0</v>
      </c>
      <c r="BE723" s="129"/>
      <c r="BF723" s="6">
        <f t="shared" si="385"/>
        <v>0</v>
      </c>
      <c r="BG723" s="129"/>
      <c r="BH723" s="6">
        <f t="shared" si="392"/>
        <v>0</v>
      </c>
      <c r="BI723" s="359"/>
      <c r="BJ723" s="6">
        <f t="shared" si="393"/>
        <v>0</v>
      </c>
      <c r="BK723" s="129"/>
      <c r="BM723" s="121"/>
      <c r="BN723" s="6">
        <f t="shared" si="386"/>
        <v>0</v>
      </c>
      <c r="BO723" s="129"/>
      <c r="BP723" s="6">
        <f t="shared" si="394"/>
        <v>0</v>
      </c>
      <c r="BQ723" s="129"/>
      <c r="BR723" s="6">
        <f t="shared" si="387"/>
        <v>0</v>
      </c>
      <c r="BS723" s="8">
        <v>1</v>
      </c>
      <c r="BT723" s="8">
        <v>1</v>
      </c>
      <c r="BU723" s="415">
        <f t="shared" si="388"/>
        <v>8.3333333333333329E-2</v>
      </c>
      <c r="BV723" s="421">
        <f t="shared" si="389"/>
        <v>192</v>
      </c>
      <c r="BW723" s="420">
        <f t="shared" si="377"/>
        <v>192</v>
      </c>
      <c r="BX723" s="420"/>
      <c r="BY723" s="21" t="str">
        <f t="shared" si="390"/>
        <v>752070575SJR</v>
      </c>
    </row>
    <row r="724" spans="1:77" ht="15.75" customHeight="1" thickBot="1" x14ac:dyDescent="0.25">
      <c r="A724" s="172" t="s">
        <v>383</v>
      </c>
      <c r="B724" s="1" t="s">
        <v>1497</v>
      </c>
      <c r="C724" s="1" t="s">
        <v>1498</v>
      </c>
      <c r="D724" s="1">
        <v>16</v>
      </c>
      <c r="E724" s="2"/>
      <c r="F724" s="588" t="s">
        <v>1124</v>
      </c>
      <c r="G724" s="2">
        <v>10</v>
      </c>
      <c r="H724" s="2"/>
      <c r="I724" s="449"/>
      <c r="J724" s="452"/>
      <c r="K724" s="529" t="str">
        <f t="shared" si="384"/>
        <v>754068575MHL</v>
      </c>
      <c r="L724" s="1" t="s">
        <v>1382</v>
      </c>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75"/>
      <c r="BA724" s="84"/>
      <c r="BB724" s="232">
        <f t="shared" si="391"/>
        <v>0</v>
      </c>
      <c r="BC724" s="232">
        <f t="shared" si="395"/>
        <v>0</v>
      </c>
      <c r="BE724" s="129"/>
      <c r="BF724" s="6">
        <f t="shared" si="385"/>
        <v>0</v>
      </c>
      <c r="BG724" s="129"/>
      <c r="BH724" s="6">
        <f t="shared" si="392"/>
        <v>0</v>
      </c>
      <c r="BI724" s="359"/>
      <c r="BJ724" s="6">
        <f t="shared" si="393"/>
        <v>0</v>
      </c>
      <c r="BK724" s="129"/>
      <c r="BM724" s="121"/>
      <c r="BN724" s="6">
        <f t="shared" si="386"/>
        <v>0</v>
      </c>
      <c r="BO724" s="129"/>
      <c r="BP724" s="6">
        <f t="shared" si="394"/>
        <v>0</v>
      </c>
      <c r="BQ724" s="129"/>
      <c r="BR724" s="6">
        <f t="shared" si="387"/>
        <v>0</v>
      </c>
      <c r="BU724" s="415">
        <f t="shared" si="388"/>
        <v>0</v>
      </c>
      <c r="BV724" s="421">
        <f t="shared" si="389"/>
        <v>0</v>
      </c>
      <c r="BW724" s="420">
        <f t="shared" si="377"/>
        <v>0</v>
      </c>
      <c r="BX724" s="420"/>
      <c r="BY724" s="21" t="str">
        <f t="shared" si="390"/>
        <v>754068575MHL</v>
      </c>
    </row>
    <row r="725" spans="1:77" ht="15.75" customHeight="1" x14ac:dyDescent="0.2">
      <c r="A725" s="172" t="s">
        <v>382</v>
      </c>
      <c r="B725" s="1" t="s">
        <v>1499</v>
      </c>
      <c r="C725" s="1" t="s">
        <v>1498</v>
      </c>
      <c r="D725" s="1">
        <v>16</v>
      </c>
      <c r="E725" s="2"/>
      <c r="F725" s="588" t="s">
        <v>1124</v>
      </c>
      <c r="G725" s="2">
        <v>14</v>
      </c>
      <c r="H725" s="2"/>
      <c r="I725" s="449"/>
      <c r="J725" s="452"/>
      <c r="K725" s="529" t="str">
        <f t="shared" si="384"/>
        <v>754068575MHR</v>
      </c>
      <c r="L725" s="1" t="s">
        <v>1377</v>
      </c>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75"/>
      <c r="BA725" s="84"/>
      <c r="BB725" s="232">
        <f t="shared" si="391"/>
        <v>0</v>
      </c>
      <c r="BC725" s="232">
        <f t="shared" si="395"/>
        <v>0</v>
      </c>
      <c r="BE725" s="129"/>
      <c r="BF725" s="6">
        <f t="shared" si="385"/>
        <v>0</v>
      </c>
      <c r="BG725" s="129"/>
      <c r="BH725" s="6">
        <f t="shared" si="392"/>
        <v>0</v>
      </c>
      <c r="BI725" s="359"/>
      <c r="BJ725" s="6">
        <f t="shared" si="393"/>
        <v>0</v>
      </c>
      <c r="BK725" s="129"/>
      <c r="BM725" s="121"/>
      <c r="BN725" s="6">
        <f t="shared" si="386"/>
        <v>0</v>
      </c>
      <c r="BO725" s="129"/>
      <c r="BP725" s="6">
        <f t="shared" si="394"/>
        <v>0</v>
      </c>
      <c r="BQ725" s="129"/>
      <c r="BR725" s="6">
        <f t="shared" si="387"/>
        <v>0</v>
      </c>
      <c r="BS725" s="8">
        <v>1</v>
      </c>
      <c r="BT725" s="8">
        <v>1</v>
      </c>
      <c r="BU725" s="415">
        <f t="shared" si="388"/>
        <v>8.3333333333333329E-2</v>
      </c>
      <c r="BV725" s="421">
        <f t="shared" si="389"/>
        <v>168</v>
      </c>
      <c r="BW725" s="420">
        <f t="shared" si="377"/>
        <v>168</v>
      </c>
      <c r="BX725" s="420"/>
      <c r="BY725" s="21" t="str">
        <f t="shared" si="390"/>
        <v>754068575MHR</v>
      </c>
    </row>
    <row r="726" spans="1:77" ht="15.75" customHeight="1" x14ac:dyDescent="0.2">
      <c r="A726" s="172" t="s">
        <v>385</v>
      </c>
      <c r="B726" s="1" t="s">
        <v>1497</v>
      </c>
      <c r="C726" s="1" t="s">
        <v>1500</v>
      </c>
      <c r="D726" s="1">
        <v>16</v>
      </c>
      <c r="E726" s="2"/>
      <c r="F726" s="589" t="s">
        <v>1125</v>
      </c>
      <c r="G726" s="2">
        <v>0</v>
      </c>
      <c r="H726" s="2"/>
      <c r="I726" s="449"/>
      <c r="J726" s="452"/>
      <c r="K726" s="529" t="str">
        <f t="shared" si="384"/>
        <v>754070575MHL</v>
      </c>
      <c r="L726" s="1" t="s">
        <v>1383</v>
      </c>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75"/>
      <c r="BA726" s="84"/>
      <c r="BB726" s="232">
        <f t="shared" si="391"/>
        <v>0</v>
      </c>
      <c r="BC726" s="232">
        <f t="shared" si="395"/>
        <v>0</v>
      </c>
      <c r="BE726" s="129"/>
      <c r="BF726" s="6">
        <f t="shared" si="385"/>
        <v>0</v>
      </c>
      <c r="BG726" s="129"/>
      <c r="BH726" s="6">
        <f t="shared" si="392"/>
        <v>0</v>
      </c>
      <c r="BI726" s="359"/>
      <c r="BJ726" s="6">
        <f t="shared" si="393"/>
        <v>0</v>
      </c>
      <c r="BK726" s="129"/>
      <c r="BM726" s="121"/>
      <c r="BN726" s="6">
        <f t="shared" si="386"/>
        <v>0</v>
      </c>
      <c r="BO726" s="129"/>
      <c r="BP726" s="6">
        <f t="shared" si="394"/>
        <v>0</v>
      </c>
      <c r="BQ726" s="129"/>
      <c r="BR726" s="6">
        <f t="shared" si="387"/>
        <v>0</v>
      </c>
      <c r="BU726" s="415">
        <f t="shared" si="388"/>
        <v>0</v>
      </c>
      <c r="BV726" s="421">
        <f t="shared" si="389"/>
        <v>0</v>
      </c>
      <c r="BW726" s="420">
        <f t="shared" si="377"/>
        <v>0</v>
      </c>
      <c r="BX726" s="420"/>
      <c r="BY726" s="21" t="str">
        <f t="shared" si="390"/>
        <v>754070575MHL</v>
      </c>
    </row>
    <row r="727" spans="1:77" ht="15.75" customHeight="1" thickBot="1" x14ac:dyDescent="0.25">
      <c r="A727" s="172" t="s">
        <v>384</v>
      </c>
      <c r="B727" s="1" t="s">
        <v>1499</v>
      </c>
      <c r="C727" s="1" t="s">
        <v>1500</v>
      </c>
      <c r="D727" s="1">
        <v>16</v>
      </c>
      <c r="E727" s="2"/>
      <c r="F727" s="589" t="s">
        <v>1125</v>
      </c>
      <c r="G727" s="2">
        <v>24</v>
      </c>
      <c r="H727" s="2"/>
      <c r="I727" s="449"/>
      <c r="J727" s="452"/>
      <c r="K727" s="529" t="str">
        <f t="shared" si="384"/>
        <v>754070575MHR</v>
      </c>
      <c r="L727" s="1" t="s">
        <v>1214</v>
      </c>
      <c r="M727" s="1" t="s">
        <v>1383</v>
      </c>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75"/>
      <c r="BA727" s="84"/>
      <c r="BB727" s="232">
        <f t="shared" si="391"/>
        <v>0</v>
      </c>
      <c r="BC727" s="232">
        <f t="shared" si="395"/>
        <v>0</v>
      </c>
      <c r="BE727" s="129"/>
      <c r="BF727" s="6">
        <f t="shared" si="385"/>
        <v>0</v>
      </c>
      <c r="BG727" s="129"/>
      <c r="BH727" s="6">
        <f t="shared" si="392"/>
        <v>0</v>
      </c>
      <c r="BI727" s="359"/>
      <c r="BJ727" s="6">
        <f t="shared" si="393"/>
        <v>0</v>
      </c>
      <c r="BK727" s="129"/>
      <c r="BM727" s="121"/>
      <c r="BN727" s="6">
        <f t="shared" si="386"/>
        <v>0</v>
      </c>
      <c r="BO727" s="129"/>
      <c r="BP727" s="6">
        <f t="shared" si="394"/>
        <v>0</v>
      </c>
      <c r="BQ727" s="129"/>
      <c r="BR727" s="6">
        <f t="shared" si="387"/>
        <v>0</v>
      </c>
      <c r="BU727" s="415">
        <f t="shared" si="388"/>
        <v>0</v>
      </c>
      <c r="BV727" s="421">
        <f t="shared" si="389"/>
        <v>0</v>
      </c>
      <c r="BW727" s="420">
        <f t="shared" si="377"/>
        <v>0</v>
      </c>
      <c r="BX727" s="420"/>
      <c r="BY727" s="21" t="str">
        <f t="shared" si="390"/>
        <v>754070575MHR</v>
      </c>
    </row>
    <row r="728" spans="1:77" ht="15.75" customHeight="1" thickBot="1" x14ac:dyDescent="0.25">
      <c r="A728" s="172" t="s">
        <v>1495</v>
      </c>
      <c r="B728" s="1" t="s">
        <v>1501</v>
      </c>
      <c r="C728" s="1" t="s">
        <v>1503</v>
      </c>
      <c r="D728" s="1">
        <v>16</v>
      </c>
      <c r="E728" s="2"/>
      <c r="F728" s="588" t="s">
        <v>1129</v>
      </c>
      <c r="G728" s="2">
        <v>30</v>
      </c>
      <c r="H728" s="2"/>
      <c r="I728" s="449"/>
      <c r="J728" s="452"/>
      <c r="K728" s="529" t="str">
        <f t="shared" si="384"/>
        <v>756070575MSL</v>
      </c>
      <c r="L728" s="1" t="s">
        <v>1384</v>
      </c>
      <c r="M728" s="1" t="s">
        <v>1555</v>
      </c>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75"/>
      <c r="BA728" s="84"/>
      <c r="BB728" s="232">
        <f t="shared" si="391"/>
        <v>0</v>
      </c>
      <c r="BC728" s="232">
        <f t="shared" si="395"/>
        <v>0</v>
      </c>
      <c r="BE728" s="129"/>
      <c r="BF728" s="6">
        <f t="shared" si="385"/>
        <v>0</v>
      </c>
      <c r="BG728" s="129"/>
      <c r="BH728" s="6">
        <f t="shared" si="392"/>
        <v>0</v>
      </c>
      <c r="BI728" s="359"/>
      <c r="BK728" s="129"/>
      <c r="BM728" s="121"/>
      <c r="BN728" s="6">
        <f>BM728*I728</f>
        <v>0</v>
      </c>
      <c r="BO728" s="129"/>
      <c r="BP728" s="6">
        <f>BO728*BB728</f>
        <v>0</v>
      </c>
      <c r="BQ728" s="698"/>
      <c r="BR728" s="6">
        <f t="shared" si="387"/>
        <v>0</v>
      </c>
      <c r="BS728" s="8">
        <v>32</v>
      </c>
      <c r="BT728" s="8">
        <v>15</v>
      </c>
      <c r="BU728" s="415">
        <f t="shared" si="388"/>
        <v>1.25</v>
      </c>
      <c r="BV728" s="421">
        <f t="shared" si="389"/>
        <v>24</v>
      </c>
      <c r="BW728" s="420">
        <f t="shared" si="377"/>
        <v>24</v>
      </c>
      <c r="BX728" s="420"/>
      <c r="BY728" s="21" t="str">
        <f t="shared" si="390"/>
        <v>756070575MSL</v>
      </c>
    </row>
    <row r="729" spans="1:77" ht="15.75" customHeight="1" x14ac:dyDescent="0.2">
      <c r="A729" s="172" t="s">
        <v>1496</v>
      </c>
      <c r="B729" s="1" t="s">
        <v>1502</v>
      </c>
      <c r="C729" s="1" t="s">
        <v>1503</v>
      </c>
      <c r="D729" s="1">
        <v>16</v>
      </c>
      <c r="E729" s="2"/>
      <c r="F729" s="588" t="s">
        <v>1129</v>
      </c>
      <c r="G729" s="2">
        <v>3</v>
      </c>
      <c r="H729" s="692"/>
      <c r="I729" s="449"/>
      <c r="J729" s="452"/>
      <c r="K729" s="529" t="str">
        <f t="shared" si="384"/>
        <v>756070575MSR</v>
      </c>
      <c r="L729" s="1" t="s">
        <v>1276</v>
      </c>
      <c r="M729" s="24" t="s">
        <v>1555</v>
      </c>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75"/>
      <c r="BA729" s="84"/>
      <c r="BB729" s="232">
        <f t="shared" si="391"/>
        <v>0</v>
      </c>
      <c r="BC729" s="232">
        <f t="shared" si="395"/>
        <v>0</v>
      </c>
      <c r="BE729" s="129"/>
      <c r="BF729" s="6">
        <f t="shared" si="385"/>
        <v>0</v>
      </c>
      <c r="BG729" s="129"/>
      <c r="BH729" s="6">
        <f t="shared" si="392"/>
        <v>0</v>
      </c>
      <c r="BI729" s="359">
        <v>5</v>
      </c>
      <c r="BK729" s="129"/>
      <c r="BM729" s="121"/>
      <c r="BN729" s="6">
        <f>BM729*I729</f>
        <v>0</v>
      </c>
      <c r="BO729" s="129"/>
      <c r="BP729" s="6">
        <f>BO729*BB729</f>
        <v>0</v>
      </c>
      <c r="BQ729" s="129"/>
      <c r="BR729" s="6">
        <f t="shared" si="387"/>
        <v>0</v>
      </c>
      <c r="BS729" s="8">
        <v>38</v>
      </c>
      <c r="BT729" s="8">
        <v>21</v>
      </c>
      <c r="BU729" s="415">
        <f t="shared" si="388"/>
        <v>1.75</v>
      </c>
      <c r="BV729" s="421">
        <f t="shared" si="389"/>
        <v>1.7142857142857142</v>
      </c>
      <c r="BW729" s="420">
        <f t="shared" si="377"/>
        <v>4.5714285714285712</v>
      </c>
      <c r="BX729" s="420"/>
      <c r="BY729" s="21" t="str">
        <f t="shared" si="390"/>
        <v>756070575MSR</v>
      </c>
    </row>
    <row r="730" spans="1:77" ht="15.75" customHeight="1" x14ac:dyDescent="0.2">
      <c r="A730" s="170" t="s">
        <v>1210</v>
      </c>
      <c r="B730" s="27" t="s">
        <v>1211</v>
      </c>
      <c r="C730" s="204" t="s">
        <v>1212</v>
      </c>
      <c r="D730" s="1"/>
      <c r="E730" s="28"/>
      <c r="F730" s="590"/>
      <c r="G730" s="28">
        <v>0</v>
      </c>
      <c r="H730" s="678"/>
      <c r="I730" s="449"/>
      <c r="J730" s="452"/>
      <c r="K730" s="529" t="str">
        <f t="shared" si="384"/>
        <v>161CP</v>
      </c>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75"/>
      <c r="BA730" s="333"/>
      <c r="BB730" s="232">
        <f t="shared" si="391"/>
        <v>0</v>
      </c>
      <c r="BC730" s="232">
        <f t="shared" si="395"/>
        <v>0</v>
      </c>
      <c r="BE730" s="218"/>
      <c r="BF730" s="6">
        <f t="shared" si="385"/>
        <v>0</v>
      </c>
      <c r="BG730" s="218"/>
      <c r="BH730" s="6">
        <f t="shared" si="392"/>
        <v>0</v>
      </c>
      <c r="BI730" s="363"/>
      <c r="BJ730" s="6">
        <f>BI730*AZ730</f>
        <v>0</v>
      </c>
      <c r="BK730" s="218"/>
      <c r="BM730" s="122"/>
      <c r="BN730" s="6">
        <f t="shared" ref="BN730:BN761" si="396">BM730*AZ730</f>
        <v>0</v>
      </c>
      <c r="BO730" s="218"/>
      <c r="BP730" s="6">
        <f t="shared" ref="BP730:BP761" si="397">BO730*AZ730</f>
        <v>0</v>
      </c>
      <c r="BQ730" s="218"/>
      <c r="BR730" s="6">
        <f t="shared" si="387"/>
        <v>0</v>
      </c>
      <c r="BS730" s="8">
        <v>34</v>
      </c>
      <c r="BT730" s="8">
        <v>34</v>
      </c>
      <c r="BU730" s="415">
        <f t="shared" si="388"/>
        <v>2.8333333333333335</v>
      </c>
      <c r="BV730" s="421">
        <f t="shared" si="389"/>
        <v>0</v>
      </c>
      <c r="BW730" s="420">
        <f t="shared" si="377"/>
        <v>0</v>
      </c>
      <c r="BX730" s="420"/>
      <c r="BY730" s="21" t="str">
        <f t="shared" si="390"/>
        <v>161CP</v>
      </c>
    </row>
    <row r="731" spans="1:77" ht="15.75" customHeight="1" x14ac:dyDescent="0.2">
      <c r="A731" s="170" t="s">
        <v>645</v>
      </c>
      <c r="B731" s="27" t="s">
        <v>646</v>
      </c>
      <c r="C731" s="204" t="s">
        <v>647</v>
      </c>
      <c r="D731" s="1"/>
      <c r="E731" s="28"/>
      <c r="F731" s="590"/>
      <c r="G731" s="28">
        <v>141</v>
      </c>
      <c r="H731" s="678"/>
      <c r="I731" s="449"/>
      <c r="J731" s="452"/>
      <c r="K731" s="529" t="str">
        <f>A731</f>
        <v>ADWA-12</v>
      </c>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75"/>
      <c r="BA731" s="333"/>
      <c r="BB731" s="232">
        <f t="shared" si="391"/>
        <v>0</v>
      </c>
      <c r="BC731" s="232">
        <f>BB731*$BC$5</f>
        <v>0</v>
      </c>
      <c r="BE731" s="218"/>
      <c r="BF731" s="6">
        <f t="shared" si="385"/>
        <v>0</v>
      </c>
      <c r="BG731" s="218"/>
      <c r="BH731" s="6">
        <f t="shared" si="392"/>
        <v>0</v>
      </c>
      <c r="BI731" s="363"/>
      <c r="BJ731" s="6">
        <f>BI731*AZ731</f>
        <v>0</v>
      </c>
      <c r="BK731" s="218"/>
      <c r="BM731" s="122"/>
      <c r="BN731" s="6">
        <f t="shared" si="396"/>
        <v>0</v>
      </c>
      <c r="BO731" s="218"/>
      <c r="BP731" s="6">
        <f t="shared" si="397"/>
        <v>0</v>
      </c>
      <c r="BQ731" s="218"/>
      <c r="BR731" s="6">
        <f t="shared" si="387"/>
        <v>0</v>
      </c>
      <c r="BU731" s="415">
        <f t="shared" si="388"/>
        <v>0</v>
      </c>
      <c r="BV731" s="421">
        <f t="shared" si="389"/>
        <v>0</v>
      </c>
      <c r="BW731" s="420">
        <f t="shared" si="377"/>
        <v>0</v>
      </c>
      <c r="BX731" s="420"/>
      <c r="BY731" s="21" t="str">
        <f t="shared" si="390"/>
        <v>ADWA-12</v>
      </c>
    </row>
    <row r="732" spans="1:77" ht="15.75" customHeight="1" x14ac:dyDescent="0.2">
      <c r="A732" s="172" t="s">
        <v>722</v>
      </c>
      <c r="B732" s="1" t="s">
        <v>723</v>
      </c>
      <c r="C732" s="204" t="s">
        <v>724</v>
      </c>
      <c r="D732" s="1">
        <v>16</v>
      </c>
      <c r="E732" s="2"/>
      <c r="F732" s="589"/>
      <c r="G732" s="2">
        <v>226</v>
      </c>
      <c r="H732" s="679"/>
      <c r="I732" s="449"/>
      <c r="J732" s="452"/>
      <c r="K732" s="529" t="str">
        <f t="shared" si="384"/>
        <v>AFANC-22</v>
      </c>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75"/>
      <c r="BA732" s="333"/>
      <c r="BB732" s="232">
        <f t="shared" si="391"/>
        <v>0</v>
      </c>
      <c r="BC732" s="232">
        <f t="shared" si="395"/>
        <v>0</v>
      </c>
      <c r="BE732" s="129"/>
      <c r="BF732" s="6">
        <f t="shared" si="385"/>
        <v>0</v>
      </c>
      <c r="BG732" s="129"/>
      <c r="BH732" s="6">
        <f t="shared" si="392"/>
        <v>0</v>
      </c>
      <c r="BI732" s="359"/>
      <c r="BK732" s="129"/>
      <c r="BM732" s="121"/>
      <c r="BN732" s="6">
        <f t="shared" si="396"/>
        <v>0</v>
      </c>
      <c r="BO732" s="129"/>
      <c r="BP732" s="6">
        <f t="shared" si="397"/>
        <v>0</v>
      </c>
      <c r="BQ732" s="129"/>
      <c r="BR732" s="6">
        <f t="shared" si="387"/>
        <v>0</v>
      </c>
      <c r="BU732" s="415">
        <f t="shared" ref="BU732:BU763" si="398">BT732/12</f>
        <v>0</v>
      </c>
      <c r="BV732" s="421">
        <f t="shared" si="389"/>
        <v>0</v>
      </c>
      <c r="BW732" s="420">
        <f t="shared" si="377"/>
        <v>0</v>
      </c>
      <c r="BX732" s="420"/>
      <c r="BY732" s="21" t="str">
        <f t="shared" si="390"/>
        <v>AFANC-22</v>
      </c>
    </row>
    <row r="733" spans="1:77" ht="17.25" customHeight="1" x14ac:dyDescent="0.2">
      <c r="A733" s="172" t="s">
        <v>642</v>
      </c>
      <c r="B733" s="1" t="s">
        <v>643</v>
      </c>
      <c r="C733" s="204" t="s">
        <v>644</v>
      </c>
      <c r="D733" s="1"/>
      <c r="E733" s="6"/>
      <c r="F733" s="350" t="s">
        <v>1512</v>
      </c>
      <c r="G733" s="2">
        <v>81</v>
      </c>
      <c r="H733" s="679"/>
      <c r="I733" s="449"/>
      <c r="J733" s="452"/>
      <c r="K733" s="529" t="str">
        <f t="shared" si="384"/>
        <v>AMBA-14</v>
      </c>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75"/>
      <c r="BA733" s="333"/>
      <c r="BB733" s="232">
        <f t="shared" si="391"/>
        <v>0</v>
      </c>
      <c r="BC733" s="232">
        <f t="shared" si="395"/>
        <v>0</v>
      </c>
      <c r="BE733" s="129"/>
      <c r="BF733" s="6">
        <f t="shared" si="385"/>
        <v>0</v>
      </c>
      <c r="BG733" s="129"/>
      <c r="BH733" s="6">
        <f t="shared" si="392"/>
        <v>0</v>
      </c>
      <c r="BI733" s="359"/>
      <c r="BJ733" s="6">
        <f t="shared" ref="BJ733:BJ753" si="399">BI733*AZ733</f>
        <v>0</v>
      </c>
      <c r="BK733" s="129"/>
      <c r="BM733" s="121"/>
      <c r="BN733" s="6">
        <f t="shared" si="396"/>
        <v>0</v>
      </c>
      <c r="BO733" s="129"/>
      <c r="BP733" s="6">
        <f t="shared" si="397"/>
        <v>0</v>
      </c>
      <c r="BQ733" s="129"/>
      <c r="BR733" s="6">
        <f t="shared" si="387"/>
        <v>0</v>
      </c>
      <c r="BS733" s="8">
        <v>21</v>
      </c>
      <c r="BT733" s="8">
        <v>21</v>
      </c>
      <c r="BU733" s="415">
        <f t="shared" si="398"/>
        <v>1.75</v>
      </c>
      <c r="BV733" s="421">
        <f t="shared" si="389"/>
        <v>46.285714285714285</v>
      </c>
      <c r="BW733" s="420">
        <f t="shared" si="377"/>
        <v>46.285714285714285</v>
      </c>
      <c r="BX733" s="420"/>
      <c r="BY733" s="21" t="str">
        <f t="shared" si="390"/>
        <v>AMBA-14</v>
      </c>
    </row>
    <row r="734" spans="1:77" ht="15.75" customHeight="1" x14ac:dyDescent="0.2">
      <c r="A734" s="172" t="s">
        <v>681</v>
      </c>
      <c r="B734" s="1" t="s">
        <v>682</v>
      </c>
      <c r="C734" s="204" t="s">
        <v>683</v>
      </c>
      <c r="D734" s="1"/>
      <c r="E734" s="2"/>
      <c r="F734" s="589"/>
      <c r="G734" s="2">
        <v>185</v>
      </c>
      <c r="H734" s="679"/>
      <c r="I734" s="449"/>
      <c r="J734" s="452"/>
      <c r="K734" s="529" t="str">
        <f t="shared" si="384"/>
        <v>ASA-FP</v>
      </c>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75"/>
      <c r="BA734" s="333"/>
      <c r="BB734" s="232">
        <f t="shared" si="391"/>
        <v>0</v>
      </c>
      <c r="BC734" s="232">
        <f t="shared" si="395"/>
        <v>0</v>
      </c>
      <c r="BE734" s="129"/>
      <c r="BF734" s="6">
        <f t="shared" si="385"/>
        <v>0</v>
      </c>
      <c r="BG734" s="129"/>
      <c r="BH734" s="6">
        <f t="shared" si="392"/>
        <v>0</v>
      </c>
      <c r="BI734" s="359"/>
      <c r="BJ734" s="6">
        <f t="shared" si="399"/>
        <v>0</v>
      </c>
      <c r="BK734" s="129"/>
      <c r="BM734" s="121"/>
      <c r="BN734" s="6">
        <f t="shared" si="396"/>
        <v>0</v>
      </c>
      <c r="BO734" s="129"/>
      <c r="BP734" s="6">
        <f t="shared" si="397"/>
        <v>0</v>
      </c>
      <c r="BQ734" s="129"/>
      <c r="BR734" s="6">
        <f t="shared" si="387"/>
        <v>0</v>
      </c>
      <c r="BS734" s="8">
        <v>52</v>
      </c>
      <c r="BT734" s="8">
        <v>49</v>
      </c>
      <c r="BU734" s="415">
        <f t="shared" si="398"/>
        <v>4.083333333333333</v>
      </c>
      <c r="BV734" s="421">
        <f t="shared" si="389"/>
        <v>45.306122448979593</v>
      </c>
      <c r="BW734" s="420">
        <f t="shared" si="377"/>
        <v>45.306122448979593</v>
      </c>
      <c r="BX734" s="420"/>
      <c r="BY734" s="21" t="str">
        <f t="shared" si="390"/>
        <v>ASA-FP</v>
      </c>
    </row>
    <row r="735" spans="1:77" ht="15.75" customHeight="1" thickBot="1" x14ac:dyDescent="0.25">
      <c r="A735" s="172" t="s">
        <v>132</v>
      </c>
      <c r="B735" s="1" t="s">
        <v>133</v>
      </c>
      <c r="C735" s="204" t="s">
        <v>134</v>
      </c>
      <c r="D735" s="1">
        <v>12</v>
      </c>
      <c r="E735" s="2"/>
      <c r="F735" s="589"/>
      <c r="G735" s="2">
        <v>392</v>
      </c>
      <c r="H735" s="679"/>
      <c r="I735" s="449"/>
      <c r="J735" s="452"/>
      <c r="K735" s="529" t="str">
        <f t="shared" si="384"/>
        <v>ASATAB-7</v>
      </c>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75"/>
      <c r="BA735" s="333"/>
      <c r="BB735" s="232">
        <f t="shared" si="391"/>
        <v>0</v>
      </c>
      <c r="BC735" s="232">
        <f t="shared" si="395"/>
        <v>0</v>
      </c>
      <c r="BE735" s="129"/>
      <c r="BF735" s="6">
        <f t="shared" si="385"/>
        <v>0</v>
      </c>
      <c r="BG735" s="129"/>
      <c r="BH735" s="6">
        <f t="shared" si="392"/>
        <v>0</v>
      </c>
      <c r="BI735" s="359"/>
      <c r="BJ735" s="6">
        <f t="shared" si="399"/>
        <v>0</v>
      </c>
      <c r="BK735" s="129"/>
      <c r="BM735" s="121"/>
      <c r="BN735" s="6">
        <f t="shared" si="396"/>
        <v>0</v>
      </c>
      <c r="BO735" s="129"/>
      <c r="BP735" s="6">
        <f t="shared" si="397"/>
        <v>0</v>
      </c>
      <c r="BQ735" s="129"/>
      <c r="BR735" s="6">
        <f t="shared" si="387"/>
        <v>0</v>
      </c>
      <c r="BS735" s="8">
        <v>200</v>
      </c>
      <c r="BT735" s="8">
        <v>200</v>
      </c>
      <c r="BU735" s="415">
        <f t="shared" si="398"/>
        <v>16.666666666666668</v>
      </c>
      <c r="BV735" s="421">
        <f t="shared" si="389"/>
        <v>23.52</v>
      </c>
      <c r="BW735" s="420">
        <f t="shared" si="377"/>
        <v>23.52</v>
      </c>
      <c r="BX735" s="420"/>
      <c r="BY735" s="21" t="str">
        <f t="shared" si="390"/>
        <v>ASATAB-7</v>
      </c>
    </row>
    <row r="736" spans="1:77" ht="15.75" customHeight="1" thickBot="1" x14ac:dyDescent="0.25">
      <c r="A736" s="172" t="s">
        <v>569</v>
      </c>
      <c r="B736" s="1" t="s">
        <v>570</v>
      </c>
      <c r="C736" s="1" t="s">
        <v>573</v>
      </c>
      <c r="D736" s="1"/>
      <c r="E736" s="2"/>
      <c r="F736" s="589"/>
      <c r="G736" s="2">
        <v>197</v>
      </c>
      <c r="H736" s="679"/>
      <c r="I736" s="449"/>
      <c r="J736" s="554"/>
      <c r="K736" s="529" t="str">
        <f>A736</f>
        <v>C-BRKTL (LEFT)</v>
      </c>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75"/>
      <c r="BA736" s="333"/>
      <c r="BB736" s="232">
        <f t="shared" si="391"/>
        <v>0</v>
      </c>
      <c r="BC736" s="232">
        <f t="shared" si="395"/>
        <v>0</v>
      </c>
      <c r="BE736" s="129"/>
      <c r="BF736" s="6">
        <f t="shared" ref="BF736:BF767" si="400">BE736*AZ736</f>
        <v>0</v>
      </c>
      <c r="BG736" s="129"/>
      <c r="BH736" s="6">
        <f t="shared" si="392"/>
        <v>0</v>
      </c>
      <c r="BI736" s="359"/>
      <c r="BJ736" s="6">
        <f t="shared" si="399"/>
        <v>0</v>
      </c>
      <c r="BK736" s="129"/>
      <c r="BM736" s="121"/>
      <c r="BN736" s="6">
        <f t="shared" si="396"/>
        <v>0</v>
      </c>
      <c r="BO736" s="129"/>
      <c r="BP736" s="6">
        <f t="shared" si="397"/>
        <v>0</v>
      </c>
      <c r="BQ736" s="129"/>
      <c r="BR736" s="6">
        <f t="shared" ref="BR736:BR767" si="401">BQ736*AZ736</f>
        <v>0</v>
      </c>
      <c r="BS736" s="8">
        <v>145</v>
      </c>
      <c r="BT736" s="8">
        <v>145</v>
      </c>
      <c r="BU736" s="415">
        <f t="shared" si="398"/>
        <v>12.083333333333334</v>
      </c>
      <c r="BV736" s="421">
        <f t="shared" ref="BV736:BV767" si="402">IF(OR(BT736=0),0,((G736-I736)/BU736))</f>
        <v>16.303448275862067</v>
      </c>
      <c r="BW736" s="420">
        <f t="shared" ref="BW736:BW799" si="403">IF(OR(BT736=0),0,((G736+BI736+BO736+BE736+BG736+BM736+BK736+BQ736-I736)/BU736))</f>
        <v>16.303448275862067</v>
      </c>
      <c r="BX736" s="420"/>
      <c r="BY736" s="21" t="str">
        <f t="shared" ref="BY736:BY767" si="404">A736</f>
        <v>C-BRKTL (LEFT)</v>
      </c>
    </row>
    <row r="737" spans="1:77" ht="15.75" customHeight="1" x14ac:dyDescent="0.2">
      <c r="A737" s="172" t="s">
        <v>611</v>
      </c>
      <c r="B737" s="1" t="s">
        <v>570</v>
      </c>
      <c r="C737" s="1" t="s">
        <v>573</v>
      </c>
      <c r="D737" s="1"/>
      <c r="E737" s="2"/>
      <c r="F737" s="589"/>
      <c r="G737" s="2">
        <v>228</v>
      </c>
      <c r="H737" s="679"/>
      <c r="I737" s="449"/>
      <c r="J737" s="554"/>
      <c r="K737" s="529" t="str">
        <f t="shared" si="384"/>
        <v>C-BRKTR (RIGHT)</v>
      </c>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75"/>
      <c r="BA737" s="333"/>
      <c r="BB737" s="232">
        <f t="shared" ref="BB737:BB768" si="405">G737*BA737</f>
        <v>0</v>
      </c>
      <c r="BC737" s="232">
        <f t="shared" si="395"/>
        <v>0</v>
      </c>
      <c r="BE737" s="129"/>
      <c r="BF737" s="6">
        <f t="shared" si="400"/>
        <v>0</v>
      </c>
      <c r="BG737" s="129"/>
      <c r="BH737" s="6">
        <f t="shared" si="392"/>
        <v>0</v>
      </c>
      <c r="BI737" s="359"/>
      <c r="BJ737" s="6">
        <f t="shared" si="399"/>
        <v>0</v>
      </c>
      <c r="BK737" s="129"/>
      <c r="BM737" s="121"/>
      <c r="BN737" s="6">
        <f t="shared" si="396"/>
        <v>0</v>
      </c>
      <c r="BO737" s="129"/>
      <c r="BP737" s="6">
        <f t="shared" si="397"/>
        <v>0</v>
      </c>
      <c r="BQ737" s="129"/>
      <c r="BR737" s="6">
        <f t="shared" si="401"/>
        <v>0</v>
      </c>
      <c r="BS737" s="8">
        <v>145</v>
      </c>
      <c r="BT737" s="8">
        <v>145</v>
      </c>
      <c r="BU737" s="415">
        <f t="shared" si="398"/>
        <v>12.083333333333334</v>
      </c>
      <c r="BV737" s="421">
        <f t="shared" si="402"/>
        <v>18.868965517241378</v>
      </c>
      <c r="BW737" s="420">
        <f t="shared" si="403"/>
        <v>18.868965517241378</v>
      </c>
      <c r="BX737" s="420"/>
      <c r="BY737" s="21" t="str">
        <f t="shared" si="404"/>
        <v>C-BRKTR (RIGHT)</v>
      </c>
    </row>
    <row r="738" spans="1:77" ht="15.75" customHeight="1" x14ac:dyDescent="0.2">
      <c r="A738" s="172" t="s">
        <v>557</v>
      </c>
      <c r="B738" s="1" t="s">
        <v>558</v>
      </c>
      <c r="C738" s="1" t="s">
        <v>388</v>
      </c>
      <c r="D738" s="1"/>
      <c r="E738" s="2"/>
      <c r="F738" s="589"/>
      <c r="G738" s="2">
        <v>341</v>
      </c>
      <c r="H738" s="679"/>
      <c r="I738" s="449"/>
      <c r="J738" s="452"/>
      <c r="K738" s="529" t="str">
        <f t="shared" si="384"/>
        <v>CFP-34</v>
      </c>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75"/>
      <c r="BA738" s="333"/>
      <c r="BB738" s="232">
        <f t="shared" si="405"/>
        <v>0</v>
      </c>
      <c r="BC738" s="232">
        <f t="shared" si="395"/>
        <v>0</v>
      </c>
      <c r="BE738" s="129"/>
      <c r="BF738" s="6">
        <f t="shared" si="400"/>
        <v>0</v>
      </c>
      <c r="BG738" s="129"/>
      <c r="BH738" s="6">
        <f t="shared" si="392"/>
        <v>0</v>
      </c>
      <c r="BI738" s="359"/>
      <c r="BJ738" s="6">
        <f t="shared" si="399"/>
        <v>0</v>
      </c>
      <c r="BK738" s="129"/>
      <c r="BM738" s="121"/>
      <c r="BN738" s="6">
        <f t="shared" si="396"/>
        <v>0</v>
      </c>
      <c r="BO738" s="129"/>
      <c r="BP738" s="6">
        <f t="shared" si="397"/>
        <v>0</v>
      </c>
      <c r="BQ738" s="129"/>
      <c r="BR738" s="6">
        <f t="shared" si="401"/>
        <v>0</v>
      </c>
      <c r="BU738" s="415">
        <f t="shared" si="398"/>
        <v>0</v>
      </c>
      <c r="BV738" s="421">
        <f t="shared" si="402"/>
        <v>0</v>
      </c>
      <c r="BW738" s="420">
        <f t="shared" si="403"/>
        <v>0</v>
      </c>
      <c r="BX738" s="420"/>
      <c r="BY738" s="21" t="str">
        <f t="shared" si="404"/>
        <v>CFP-34</v>
      </c>
    </row>
    <row r="739" spans="1:77" ht="15.75" customHeight="1" thickBot="1" x14ac:dyDescent="0.25">
      <c r="A739" s="171" t="s">
        <v>371</v>
      </c>
      <c r="B739" s="2" t="s">
        <v>372</v>
      </c>
      <c r="C739" s="1" t="s">
        <v>373</v>
      </c>
      <c r="D739" s="1">
        <v>18</v>
      </c>
      <c r="E739" s="2"/>
      <c r="F739" s="589"/>
      <c r="G739" s="2">
        <v>146</v>
      </c>
      <c r="H739" s="679"/>
      <c r="I739" s="449"/>
      <c r="J739" s="452"/>
      <c r="K739" s="529" t="str">
        <f t="shared" si="384"/>
        <v>CLFC-78</v>
      </c>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75"/>
      <c r="BA739" s="333"/>
      <c r="BB739" s="232">
        <f t="shared" si="405"/>
        <v>0</v>
      </c>
      <c r="BC739" s="232">
        <f t="shared" si="395"/>
        <v>0</v>
      </c>
      <c r="BE739" s="129"/>
      <c r="BF739" s="6">
        <f t="shared" si="400"/>
        <v>0</v>
      </c>
      <c r="BG739" s="129"/>
      <c r="BH739" s="6">
        <f t="shared" si="392"/>
        <v>0</v>
      </c>
      <c r="BI739" s="359"/>
      <c r="BJ739" s="6">
        <f t="shared" si="399"/>
        <v>0</v>
      </c>
      <c r="BK739" s="129"/>
      <c r="BM739" s="121"/>
      <c r="BN739" s="6">
        <f t="shared" si="396"/>
        <v>0</v>
      </c>
      <c r="BO739" s="129"/>
      <c r="BP739" s="6">
        <f t="shared" si="397"/>
        <v>0</v>
      </c>
      <c r="BQ739" s="129"/>
      <c r="BR739" s="6">
        <f t="shared" si="401"/>
        <v>0</v>
      </c>
      <c r="BS739" s="8">
        <v>50</v>
      </c>
      <c r="BU739" s="415">
        <f t="shared" si="398"/>
        <v>0</v>
      </c>
      <c r="BV739" s="421">
        <f t="shared" si="402"/>
        <v>0</v>
      </c>
      <c r="BW739" s="420">
        <f t="shared" si="403"/>
        <v>0</v>
      </c>
      <c r="BX739" s="420"/>
      <c r="BY739" s="21" t="str">
        <f t="shared" si="404"/>
        <v>CLFC-78</v>
      </c>
    </row>
    <row r="740" spans="1:77" ht="15.75" customHeight="1" x14ac:dyDescent="0.2">
      <c r="A740" s="171" t="s">
        <v>46</v>
      </c>
      <c r="B740" s="2" t="s">
        <v>47</v>
      </c>
      <c r="C740" s="1" t="s">
        <v>1116</v>
      </c>
      <c r="D740" s="1"/>
      <c r="E740" s="2"/>
      <c r="F740" s="589"/>
      <c r="G740" s="2">
        <v>0</v>
      </c>
      <c r="H740" s="679"/>
      <c r="I740" s="449"/>
      <c r="J740" s="554"/>
      <c r="K740" s="529" t="str">
        <f t="shared" si="384"/>
        <v>CR01</v>
      </c>
      <c r="L740" s="1" t="s">
        <v>1097</v>
      </c>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75"/>
      <c r="BA740" s="333"/>
      <c r="BB740" s="232">
        <f t="shared" si="405"/>
        <v>0</v>
      </c>
      <c r="BC740" s="232">
        <f t="shared" si="395"/>
        <v>0</v>
      </c>
      <c r="BE740" s="129"/>
      <c r="BF740" s="6">
        <f t="shared" si="400"/>
        <v>0</v>
      </c>
      <c r="BG740" s="129"/>
      <c r="BH740" s="6">
        <f t="shared" si="392"/>
        <v>0</v>
      </c>
      <c r="BI740" s="359"/>
      <c r="BJ740" s="6">
        <f t="shared" si="399"/>
        <v>0</v>
      </c>
      <c r="BK740" s="129"/>
      <c r="BM740" s="121"/>
      <c r="BN740" s="6">
        <f t="shared" si="396"/>
        <v>0</v>
      </c>
      <c r="BO740" s="129"/>
      <c r="BP740" s="6">
        <f t="shared" si="397"/>
        <v>0</v>
      </c>
      <c r="BQ740" s="129"/>
      <c r="BR740" s="6">
        <f t="shared" si="401"/>
        <v>0</v>
      </c>
      <c r="BS740" s="8">
        <v>500</v>
      </c>
      <c r="BT740" s="8">
        <v>466</v>
      </c>
      <c r="BU740" s="415">
        <f t="shared" si="398"/>
        <v>38.833333333333336</v>
      </c>
      <c r="BV740" s="421">
        <f t="shared" si="402"/>
        <v>0</v>
      </c>
      <c r="BW740" s="420">
        <f t="shared" si="403"/>
        <v>0</v>
      </c>
      <c r="BX740" s="420"/>
      <c r="BY740" s="21" t="str">
        <f t="shared" si="404"/>
        <v>CR01</v>
      </c>
    </row>
    <row r="741" spans="1:77" ht="15.75" customHeight="1" x14ac:dyDescent="0.2">
      <c r="A741" s="171" t="s">
        <v>743</v>
      </c>
      <c r="B741" s="2" t="s">
        <v>674</v>
      </c>
      <c r="C741" s="1" t="s">
        <v>675</v>
      </c>
      <c r="D741" s="1"/>
      <c r="E741" s="2"/>
      <c r="F741" s="589"/>
      <c r="G741" s="2">
        <v>61</v>
      </c>
      <c r="H741" s="679"/>
      <c r="I741" s="449"/>
      <c r="J741" s="452"/>
      <c r="K741" s="529" t="str">
        <f t="shared" si="384"/>
        <v>CRFP-30</v>
      </c>
      <c r="L741" s="1" t="s">
        <v>1181</v>
      </c>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75"/>
      <c r="BA741" s="333"/>
      <c r="BB741" s="232">
        <f t="shared" si="405"/>
        <v>0</v>
      </c>
      <c r="BC741" s="232">
        <f t="shared" si="395"/>
        <v>0</v>
      </c>
      <c r="BE741" s="129"/>
      <c r="BF741" s="6">
        <f t="shared" si="400"/>
        <v>0</v>
      </c>
      <c r="BG741" s="129"/>
      <c r="BH741" s="6">
        <f t="shared" si="392"/>
        <v>0</v>
      </c>
      <c r="BI741" s="359"/>
      <c r="BJ741" s="6">
        <f t="shared" si="399"/>
        <v>0</v>
      </c>
      <c r="BK741" s="129"/>
      <c r="BM741" s="121"/>
      <c r="BN741" s="6">
        <f t="shared" si="396"/>
        <v>0</v>
      </c>
      <c r="BO741" s="129"/>
      <c r="BP741" s="6">
        <f t="shared" si="397"/>
        <v>0</v>
      </c>
      <c r="BQ741" s="129"/>
      <c r="BR741" s="6">
        <f t="shared" si="401"/>
        <v>0</v>
      </c>
      <c r="BS741" s="8">
        <v>97</v>
      </c>
      <c r="BT741" s="8">
        <v>86</v>
      </c>
      <c r="BU741" s="415">
        <f t="shared" si="398"/>
        <v>7.166666666666667</v>
      </c>
      <c r="BV741" s="421">
        <f t="shared" si="402"/>
        <v>8.5116279069767433</v>
      </c>
      <c r="BW741" s="420">
        <f t="shared" si="403"/>
        <v>8.5116279069767433</v>
      </c>
      <c r="BX741" s="420"/>
      <c r="BY741" s="21" t="str">
        <f t="shared" si="404"/>
        <v>CRFP-30</v>
      </c>
    </row>
    <row r="742" spans="1:77" ht="15.75" customHeight="1" x14ac:dyDescent="0.2">
      <c r="A742" s="172" t="s">
        <v>571</v>
      </c>
      <c r="B742" s="1" t="s">
        <v>572</v>
      </c>
      <c r="C742" s="1" t="s">
        <v>676</v>
      </c>
      <c r="D742" s="1"/>
      <c r="E742" s="2"/>
      <c r="F742" s="589"/>
      <c r="G742" s="2">
        <v>240</v>
      </c>
      <c r="H742" s="679"/>
      <c r="I742" s="449"/>
      <c r="J742" s="452"/>
      <c r="K742" s="529" t="str">
        <f t="shared" si="384"/>
        <v>CRHP-31</v>
      </c>
      <c r="L742" s="1" t="s">
        <v>1181</v>
      </c>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75"/>
      <c r="BA742" s="333"/>
      <c r="BB742" s="232">
        <f t="shared" si="405"/>
        <v>0</v>
      </c>
      <c r="BC742" s="232">
        <f t="shared" si="395"/>
        <v>0</v>
      </c>
      <c r="BE742" s="129"/>
      <c r="BF742" s="6">
        <f t="shared" si="400"/>
        <v>0</v>
      </c>
      <c r="BG742" s="129"/>
      <c r="BH742" s="6">
        <f t="shared" si="392"/>
        <v>0</v>
      </c>
      <c r="BI742" s="359"/>
      <c r="BJ742" s="6">
        <f t="shared" si="399"/>
        <v>0</v>
      </c>
      <c r="BK742" s="129"/>
      <c r="BM742" s="121"/>
      <c r="BN742" s="6">
        <f t="shared" si="396"/>
        <v>0</v>
      </c>
      <c r="BO742" s="129"/>
      <c r="BP742" s="6">
        <f t="shared" si="397"/>
        <v>0</v>
      </c>
      <c r="BQ742" s="129"/>
      <c r="BR742" s="6">
        <f t="shared" si="401"/>
        <v>0</v>
      </c>
      <c r="BS742" s="8">
        <v>17</v>
      </c>
      <c r="BT742" s="8">
        <v>17</v>
      </c>
      <c r="BU742" s="415">
        <f t="shared" si="398"/>
        <v>1.4166666666666667</v>
      </c>
      <c r="BV742" s="421">
        <f t="shared" si="402"/>
        <v>169.41176470588235</v>
      </c>
      <c r="BW742" s="420">
        <f t="shared" si="403"/>
        <v>169.41176470588235</v>
      </c>
      <c r="BX742" s="420"/>
      <c r="BY742" s="21" t="str">
        <f t="shared" si="404"/>
        <v>CRHP-31</v>
      </c>
    </row>
    <row r="743" spans="1:77" ht="15.75" customHeight="1" x14ac:dyDescent="0.2">
      <c r="A743" s="172" t="s">
        <v>1175</v>
      </c>
      <c r="B743" s="1" t="s">
        <v>1176</v>
      </c>
      <c r="C743" s="1" t="s">
        <v>1177</v>
      </c>
      <c r="D743" s="1">
        <v>14</v>
      </c>
      <c r="E743" s="2"/>
      <c r="F743" s="589"/>
      <c r="G743" s="2">
        <v>0</v>
      </c>
      <c r="H743" s="679"/>
      <c r="I743" s="449"/>
      <c r="J743" s="452"/>
      <c r="K743" s="529" t="str">
        <f t="shared" si="384"/>
        <v>DBCONV-2</v>
      </c>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75"/>
      <c r="BA743" s="333"/>
      <c r="BB743" s="232">
        <f t="shared" si="405"/>
        <v>0</v>
      </c>
      <c r="BC743" s="232">
        <f t="shared" si="395"/>
        <v>0</v>
      </c>
      <c r="BE743" s="129"/>
      <c r="BF743" s="6">
        <f t="shared" si="400"/>
        <v>0</v>
      </c>
      <c r="BG743" s="129"/>
      <c r="BH743" s="6">
        <f t="shared" si="392"/>
        <v>0</v>
      </c>
      <c r="BI743" s="355"/>
      <c r="BJ743" s="6">
        <f t="shared" si="399"/>
        <v>0</v>
      </c>
      <c r="BK743" s="129"/>
      <c r="BM743" s="121"/>
      <c r="BN743" s="6">
        <f t="shared" si="396"/>
        <v>0</v>
      </c>
      <c r="BO743" s="129"/>
      <c r="BP743" s="6">
        <f t="shared" si="397"/>
        <v>0</v>
      </c>
      <c r="BQ743" s="129"/>
      <c r="BR743" s="6">
        <f t="shared" si="401"/>
        <v>0</v>
      </c>
      <c r="BU743" s="415">
        <f t="shared" si="398"/>
        <v>0</v>
      </c>
      <c r="BV743" s="421">
        <f t="shared" si="402"/>
        <v>0</v>
      </c>
      <c r="BW743" s="420">
        <f t="shared" si="403"/>
        <v>0</v>
      </c>
      <c r="BX743" s="420"/>
      <c r="BY743" s="21" t="str">
        <f t="shared" si="404"/>
        <v>DBCONV-2</v>
      </c>
    </row>
    <row r="744" spans="1:77" ht="15.75" customHeight="1" x14ac:dyDescent="0.2">
      <c r="A744" s="172" t="s">
        <v>63</v>
      </c>
      <c r="B744" s="1" t="s">
        <v>69</v>
      </c>
      <c r="C744" s="1" t="s">
        <v>295</v>
      </c>
      <c r="D744" s="1">
        <v>12</v>
      </c>
      <c r="E744" s="2"/>
      <c r="F744" s="589"/>
      <c r="G744" s="2">
        <v>263</v>
      </c>
      <c r="H744" s="679"/>
      <c r="I744" s="449"/>
      <c r="J744" s="452"/>
      <c r="K744" s="529" t="str">
        <f>A744</f>
        <v>DBLAT-1</v>
      </c>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75"/>
      <c r="BA744" s="333"/>
      <c r="BB744" s="232">
        <f t="shared" si="405"/>
        <v>0</v>
      </c>
      <c r="BC744" s="232">
        <f>BB744*$BC$5</f>
        <v>0</v>
      </c>
      <c r="BE744" s="129"/>
      <c r="BF744" s="6">
        <f t="shared" si="400"/>
        <v>0</v>
      </c>
      <c r="BG744" s="129"/>
      <c r="BH744" s="6">
        <f t="shared" si="392"/>
        <v>0</v>
      </c>
      <c r="BI744" s="355"/>
      <c r="BJ744" s="6">
        <f t="shared" si="399"/>
        <v>0</v>
      </c>
      <c r="BK744" s="129"/>
      <c r="BM744" s="121"/>
      <c r="BN744" s="6">
        <f t="shared" si="396"/>
        <v>0</v>
      </c>
      <c r="BO744" s="129"/>
      <c r="BP744" s="6">
        <f t="shared" si="397"/>
        <v>0</v>
      </c>
      <c r="BQ744" s="129"/>
      <c r="BR744" s="6">
        <f t="shared" si="401"/>
        <v>0</v>
      </c>
      <c r="BS744" s="8">
        <v>457</v>
      </c>
      <c r="BT744" s="8">
        <v>403</v>
      </c>
      <c r="BU744" s="415">
        <f t="shared" si="398"/>
        <v>33.583333333333336</v>
      </c>
      <c r="BV744" s="421">
        <f t="shared" si="402"/>
        <v>7.8312655086848633</v>
      </c>
      <c r="BW744" s="420">
        <f t="shared" si="403"/>
        <v>7.8312655086848633</v>
      </c>
      <c r="BX744" s="420"/>
      <c r="BY744" s="21" t="str">
        <f t="shared" si="404"/>
        <v>DBLAT-1</v>
      </c>
    </row>
    <row r="745" spans="1:77" ht="17.25" customHeight="1" x14ac:dyDescent="0.2">
      <c r="A745" s="172" t="s">
        <v>686</v>
      </c>
      <c r="B745" s="1" t="s">
        <v>687</v>
      </c>
      <c r="C745" s="1" t="s">
        <v>688</v>
      </c>
      <c r="D745" s="1">
        <v>14</v>
      </c>
      <c r="E745" s="2"/>
      <c r="F745" s="589"/>
      <c r="G745" s="2">
        <v>62</v>
      </c>
      <c r="H745" s="679"/>
      <c r="I745" s="449"/>
      <c r="J745" s="452"/>
      <c r="K745" s="529" t="str">
        <f t="shared" si="384"/>
        <v>DBOX-638</v>
      </c>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75"/>
      <c r="BA745" s="333"/>
      <c r="BB745" s="232">
        <f t="shared" si="405"/>
        <v>0</v>
      </c>
      <c r="BC745" s="232">
        <f t="shared" si="395"/>
        <v>0</v>
      </c>
      <c r="BE745" s="129"/>
      <c r="BF745" s="6">
        <f t="shared" si="400"/>
        <v>0</v>
      </c>
      <c r="BG745" s="129"/>
      <c r="BH745" s="6">
        <f t="shared" si="392"/>
        <v>0</v>
      </c>
      <c r="BI745" s="359"/>
      <c r="BJ745" s="6">
        <f t="shared" si="399"/>
        <v>0</v>
      </c>
      <c r="BK745" s="129"/>
      <c r="BM745" s="121"/>
      <c r="BN745" s="6">
        <f t="shared" si="396"/>
        <v>0</v>
      </c>
      <c r="BO745" s="129"/>
      <c r="BP745" s="6">
        <f t="shared" si="397"/>
        <v>0</v>
      </c>
      <c r="BQ745" s="129"/>
      <c r="BR745" s="6">
        <f t="shared" si="401"/>
        <v>0</v>
      </c>
      <c r="BS745" s="8">
        <v>7</v>
      </c>
      <c r="BT745" s="8">
        <v>7</v>
      </c>
      <c r="BU745" s="415">
        <f t="shared" si="398"/>
        <v>0.58333333333333337</v>
      </c>
      <c r="BV745" s="421">
        <f t="shared" si="402"/>
        <v>106.28571428571428</v>
      </c>
      <c r="BW745" s="420">
        <f t="shared" si="403"/>
        <v>106.28571428571428</v>
      </c>
      <c r="BX745" s="420"/>
      <c r="BY745" s="21" t="str">
        <f t="shared" si="404"/>
        <v>DBOX-638</v>
      </c>
    </row>
    <row r="746" spans="1:77" ht="15.75" customHeight="1" x14ac:dyDescent="0.2">
      <c r="A746" s="171" t="s">
        <v>1220</v>
      </c>
      <c r="B746" s="2" t="s">
        <v>1504</v>
      </c>
      <c r="C746" s="1" t="s">
        <v>1505</v>
      </c>
      <c r="D746" s="1">
        <v>16</v>
      </c>
      <c r="E746" s="2"/>
      <c r="F746" s="589"/>
      <c r="G746" s="2">
        <v>43</v>
      </c>
      <c r="H746" s="679"/>
      <c r="I746" s="449"/>
      <c r="J746" s="452"/>
      <c r="K746" s="529" t="str">
        <f>A746</f>
        <v>DC-8</v>
      </c>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75"/>
      <c r="BA746" s="333"/>
      <c r="BB746" s="232">
        <f t="shared" si="405"/>
        <v>0</v>
      </c>
      <c r="BC746" s="232">
        <f>BB746*$BC$5</f>
        <v>0</v>
      </c>
      <c r="BE746" s="129"/>
      <c r="BF746" s="6">
        <f t="shared" si="400"/>
        <v>0</v>
      </c>
      <c r="BG746" s="129"/>
      <c r="BH746" s="6">
        <f t="shared" si="392"/>
        <v>0</v>
      </c>
      <c r="BI746" s="359"/>
      <c r="BJ746" s="6">
        <f t="shared" si="399"/>
        <v>0</v>
      </c>
      <c r="BK746" s="129"/>
      <c r="BM746" s="121"/>
      <c r="BN746" s="6">
        <f t="shared" si="396"/>
        <v>0</v>
      </c>
      <c r="BO746" s="129"/>
      <c r="BP746" s="6">
        <f t="shared" si="397"/>
        <v>0</v>
      </c>
      <c r="BQ746" s="129"/>
      <c r="BR746" s="6">
        <f t="shared" si="401"/>
        <v>0</v>
      </c>
      <c r="BS746" s="8">
        <v>93</v>
      </c>
      <c r="BT746" s="8">
        <v>93</v>
      </c>
      <c r="BU746" s="415">
        <f t="shared" si="398"/>
        <v>7.75</v>
      </c>
      <c r="BV746" s="421">
        <f t="shared" si="402"/>
        <v>5.5483870967741939</v>
      </c>
      <c r="BW746" s="420">
        <f t="shared" si="403"/>
        <v>5.5483870967741939</v>
      </c>
      <c r="BX746" s="420"/>
      <c r="BY746" s="21" t="str">
        <f t="shared" si="404"/>
        <v>DC-8</v>
      </c>
    </row>
    <row r="747" spans="1:77" ht="15.75" customHeight="1" x14ac:dyDescent="0.2">
      <c r="A747" s="171" t="s">
        <v>343</v>
      </c>
      <c r="B747" s="2" t="s">
        <v>1504</v>
      </c>
      <c r="C747" s="1" t="s">
        <v>1506</v>
      </c>
      <c r="D747" s="1">
        <v>16</v>
      </c>
      <c r="E747" s="2"/>
      <c r="F747" s="589"/>
      <c r="G747" s="2">
        <v>2</v>
      </c>
      <c r="H747" s="679"/>
      <c r="I747" s="449"/>
      <c r="J747" s="452"/>
      <c r="K747" s="529" t="str">
        <f t="shared" si="384"/>
        <v>DC-10</v>
      </c>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75"/>
      <c r="BA747" s="333"/>
      <c r="BB747" s="232">
        <f t="shared" si="405"/>
        <v>0</v>
      </c>
      <c r="BC747" s="232">
        <f t="shared" si="395"/>
        <v>0</v>
      </c>
      <c r="BE747" s="129"/>
      <c r="BF747" s="6">
        <f t="shared" si="400"/>
        <v>0</v>
      </c>
      <c r="BG747" s="129"/>
      <c r="BH747" s="6">
        <f t="shared" si="392"/>
        <v>0</v>
      </c>
      <c r="BI747" s="359"/>
      <c r="BJ747" s="6">
        <f t="shared" si="399"/>
        <v>0</v>
      </c>
      <c r="BK747" s="129"/>
      <c r="BM747" s="121"/>
      <c r="BN747" s="6">
        <f t="shared" si="396"/>
        <v>0</v>
      </c>
      <c r="BO747" s="129"/>
      <c r="BP747" s="6">
        <f t="shared" si="397"/>
        <v>0</v>
      </c>
      <c r="BQ747" s="129"/>
      <c r="BR747" s="6">
        <f t="shared" si="401"/>
        <v>0</v>
      </c>
      <c r="BS747" s="8">
        <v>45</v>
      </c>
      <c r="BT747" s="8">
        <v>45</v>
      </c>
      <c r="BU747" s="415">
        <f t="shared" si="398"/>
        <v>3.75</v>
      </c>
      <c r="BV747" s="421">
        <f t="shared" si="402"/>
        <v>0.53333333333333333</v>
      </c>
      <c r="BW747" s="420">
        <f t="shared" si="403"/>
        <v>0.53333333333333333</v>
      </c>
      <c r="BX747" s="420"/>
      <c r="BY747" s="21" t="str">
        <f t="shared" si="404"/>
        <v>DC-10</v>
      </c>
    </row>
    <row r="748" spans="1:77" ht="15.75" customHeight="1" thickBot="1" x14ac:dyDescent="0.25">
      <c r="A748" s="171" t="s">
        <v>403</v>
      </c>
      <c r="B748" s="2" t="s">
        <v>404</v>
      </c>
      <c r="C748" s="1" t="s">
        <v>405</v>
      </c>
      <c r="D748" s="1"/>
      <c r="E748" s="2"/>
      <c r="F748" s="589"/>
      <c r="G748" s="2">
        <v>210</v>
      </c>
      <c r="H748" s="679"/>
      <c r="I748" s="449"/>
      <c r="J748" s="452"/>
      <c r="K748" s="529" t="str">
        <f t="shared" si="384"/>
        <v>DHRF-825</v>
      </c>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75"/>
      <c r="BA748" s="333"/>
      <c r="BB748" s="232">
        <f t="shared" si="405"/>
        <v>0</v>
      </c>
      <c r="BC748" s="232">
        <f t="shared" si="395"/>
        <v>0</v>
      </c>
      <c r="BE748" s="129"/>
      <c r="BF748" s="6">
        <f t="shared" si="400"/>
        <v>0</v>
      </c>
      <c r="BG748" s="129"/>
      <c r="BH748" s="6">
        <f t="shared" si="392"/>
        <v>0</v>
      </c>
      <c r="BI748" s="359"/>
      <c r="BJ748" s="6">
        <f t="shared" si="399"/>
        <v>0</v>
      </c>
      <c r="BK748" s="129"/>
      <c r="BM748" s="121"/>
      <c r="BN748" s="6">
        <f t="shared" si="396"/>
        <v>0</v>
      </c>
      <c r="BO748" s="129"/>
      <c r="BP748" s="6">
        <f t="shared" si="397"/>
        <v>0</v>
      </c>
      <c r="BQ748" s="129"/>
      <c r="BR748" s="6">
        <f t="shared" si="401"/>
        <v>0</v>
      </c>
      <c r="BU748" s="415">
        <f t="shared" si="398"/>
        <v>0</v>
      </c>
      <c r="BV748" s="421">
        <f t="shared" si="402"/>
        <v>0</v>
      </c>
      <c r="BW748" s="420">
        <f t="shared" si="403"/>
        <v>0</v>
      </c>
      <c r="BX748" s="420"/>
      <c r="BY748" s="21" t="str">
        <f t="shared" si="404"/>
        <v>DHRF-825</v>
      </c>
    </row>
    <row r="749" spans="1:77" ht="15.75" customHeight="1" x14ac:dyDescent="0.2">
      <c r="A749" s="172" t="s">
        <v>576</v>
      </c>
      <c r="B749" s="1" t="s">
        <v>578</v>
      </c>
      <c r="C749" s="1" t="s">
        <v>579</v>
      </c>
      <c r="D749" s="1"/>
      <c r="E749" s="2"/>
      <c r="F749" s="589"/>
      <c r="G749" s="2">
        <v>1</v>
      </c>
      <c r="H749" s="679"/>
      <c r="I749" s="449"/>
      <c r="J749" s="554"/>
      <c r="K749" s="529" t="str">
        <f t="shared" si="384"/>
        <v>DORT-161</v>
      </c>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75"/>
      <c r="BA749" s="333"/>
      <c r="BB749" s="232">
        <f t="shared" si="405"/>
        <v>0</v>
      </c>
      <c r="BC749" s="232">
        <f t="shared" si="395"/>
        <v>0</v>
      </c>
      <c r="BE749" s="129"/>
      <c r="BF749" s="6">
        <f t="shared" si="400"/>
        <v>0</v>
      </c>
      <c r="BG749" s="129"/>
      <c r="BH749" s="6">
        <f t="shared" si="392"/>
        <v>0</v>
      </c>
      <c r="BI749" s="359"/>
      <c r="BJ749" s="6">
        <f t="shared" si="399"/>
        <v>0</v>
      </c>
      <c r="BK749" s="129"/>
      <c r="BM749" s="121"/>
      <c r="BN749" s="6">
        <f t="shared" si="396"/>
        <v>0</v>
      </c>
      <c r="BO749" s="129"/>
      <c r="BP749" s="6">
        <f t="shared" si="397"/>
        <v>0</v>
      </c>
      <c r="BQ749" s="129"/>
      <c r="BR749" s="6">
        <f t="shared" si="401"/>
        <v>0</v>
      </c>
      <c r="BU749" s="415">
        <f t="shared" si="398"/>
        <v>0</v>
      </c>
      <c r="BV749" s="421">
        <f t="shared" si="402"/>
        <v>0</v>
      </c>
      <c r="BW749" s="420">
        <f t="shared" si="403"/>
        <v>0</v>
      </c>
      <c r="BX749" s="420"/>
      <c r="BY749" s="21" t="str">
        <f t="shared" si="404"/>
        <v>DORT-161</v>
      </c>
    </row>
    <row r="750" spans="1:77" ht="15.75" customHeight="1" x14ac:dyDescent="0.2">
      <c r="A750" s="172" t="s">
        <v>584</v>
      </c>
      <c r="B750" s="1" t="s">
        <v>585</v>
      </c>
      <c r="C750" s="1" t="s">
        <v>579</v>
      </c>
      <c r="D750" s="1"/>
      <c r="E750" s="2"/>
      <c r="F750" s="589"/>
      <c r="G750" s="2">
        <v>2</v>
      </c>
      <c r="H750" s="679"/>
      <c r="I750" s="449"/>
      <c r="J750" s="452"/>
      <c r="K750" s="529" t="str">
        <f t="shared" si="384"/>
        <v>DORT-86</v>
      </c>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75"/>
      <c r="BA750" s="333"/>
      <c r="BB750" s="232">
        <f t="shared" si="405"/>
        <v>0</v>
      </c>
      <c r="BC750" s="232">
        <f t="shared" si="395"/>
        <v>0</v>
      </c>
      <c r="BE750" s="129"/>
      <c r="BF750" s="6">
        <f t="shared" si="400"/>
        <v>0</v>
      </c>
      <c r="BG750" s="129"/>
      <c r="BH750" s="6">
        <f t="shared" si="392"/>
        <v>0</v>
      </c>
      <c r="BI750" s="359"/>
      <c r="BJ750" s="6">
        <f t="shared" si="399"/>
        <v>0</v>
      </c>
      <c r="BK750" s="129"/>
      <c r="BM750" s="121"/>
      <c r="BN750" s="6">
        <f t="shared" si="396"/>
        <v>0</v>
      </c>
      <c r="BO750" s="129"/>
      <c r="BP750" s="6">
        <f t="shared" si="397"/>
        <v>0</v>
      </c>
      <c r="BQ750" s="129"/>
      <c r="BR750" s="6">
        <f t="shared" si="401"/>
        <v>0</v>
      </c>
      <c r="BU750" s="415">
        <f t="shared" si="398"/>
        <v>0</v>
      </c>
      <c r="BV750" s="421">
        <f t="shared" si="402"/>
        <v>0</v>
      </c>
      <c r="BW750" s="420">
        <f t="shared" si="403"/>
        <v>0</v>
      </c>
      <c r="BX750" s="420"/>
      <c r="BY750" s="21" t="str">
        <f t="shared" si="404"/>
        <v>DORT-86</v>
      </c>
    </row>
    <row r="751" spans="1:77" ht="15.75" customHeight="1" thickBot="1" x14ac:dyDescent="0.25">
      <c r="A751" s="172" t="s">
        <v>680</v>
      </c>
      <c r="B751" s="1" t="s">
        <v>581</v>
      </c>
      <c r="C751" s="1" t="s">
        <v>579</v>
      </c>
      <c r="D751" s="1"/>
      <c r="E751" s="2"/>
      <c r="F751" s="589"/>
      <c r="G751" s="2">
        <v>1</v>
      </c>
      <c r="H751" s="679"/>
      <c r="I751" s="449"/>
      <c r="J751" s="452"/>
      <c r="K751" s="529" t="str">
        <f t="shared" si="384"/>
        <v>DORT-ASA</v>
      </c>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75"/>
      <c r="BA751" s="333"/>
      <c r="BB751" s="232">
        <f t="shared" si="405"/>
        <v>0</v>
      </c>
      <c r="BC751" s="232">
        <f t="shared" si="395"/>
        <v>0</v>
      </c>
      <c r="BE751" s="129"/>
      <c r="BF751" s="6">
        <f t="shared" si="400"/>
        <v>0</v>
      </c>
      <c r="BG751" s="129"/>
      <c r="BH751" s="6">
        <f t="shared" si="392"/>
        <v>0</v>
      </c>
      <c r="BI751" s="359"/>
      <c r="BJ751" s="6">
        <f t="shared" si="399"/>
        <v>0</v>
      </c>
      <c r="BK751" s="129"/>
      <c r="BM751" s="121"/>
      <c r="BN751" s="6">
        <f t="shared" si="396"/>
        <v>0</v>
      </c>
      <c r="BO751" s="129"/>
      <c r="BP751" s="6">
        <f t="shared" si="397"/>
        <v>0</v>
      </c>
      <c r="BQ751" s="129"/>
      <c r="BR751" s="6">
        <f t="shared" si="401"/>
        <v>0</v>
      </c>
      <c r="BS751" s="8">
        <v>1</v>
      </c>
      <c r="BT751" s="8">
        <v>1</v>
      </c>
      <c r="BU751" s="415">
        <f t="shared" si="398"/>
        <v>8.3333333333333329E-2</v>
      </c>
      <c r="BV751" s="421">
        <f t="shared" si="402"/>
        <v>12</v>
      </c>
      <c r="BW751" s="420">
        <f t="shared" si="403"/>
        <v>12</v>
      </c>
      <c r="BX751" s="420"/>
      <c r="BY751" s="21" t="str">
        <f t="shared" si="404"/>
        <v>DORT-ASA</v>
      </c>
    </row>
    <row r="752" spans="1:77" ht="15.75" customHeight="1" x14ac:dyDescent="0.2">
      <c r="A752" s="172" t="s">
        <v>577</v>
      </c>
      <c r="B752" s="1" t="s">
        <v>580</v>
      </c>
      <c r="C752" s="1" t="s">
        <v>579</v>
      </c>
      <c r="D752" s="1"/>
      <c r="E752" s="2"/>
      <c r="F752" s="589"/>
      <c r="G752" s="2">
        <v>0</v>
      </c>
      <c r="H752" s="679"/>
      <c r="I752" s="449"/>
      <c r="J752" s="554"/>
      <c r="K752" s="529" t="str">
        <f t="shared" si="384"/>
        <v>DORT-DB</v>
      </c>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75"/>
      <c r="BA752" s="333"/>
      <c r="BB752" s="232">
        <f t="shared" si="405"/>
        <v>0</v>
      </c>
      <c r="BC752" s="232">
        <f t="shared" si="395"/>
        <v>0</v>
      </c>
      <c r="BE752" s="129"/>
      <c r="BF752" s="6">
        <f t="shared" si="400"/>
        <v>0</v>
      </c>
      <c r="BG752" s="129"/>
      <c r="BH752" s="6">
        <f t="shared" si="392"/>
        <v>0</v>
      </c>
      <c r="BI752" s="359"/>
      <c r="BJ752" s="6">
        <f t="shared" si="399"/>
        <v>0</v>
      </c>
      <c r="BK752" s="129"/>
      <c r="BM752" s="121"/>
      <c r="BN752" s="6">
        <f t="shared" si="396"/>
        <v>0</v>
      </c>
      <c r="BO752" s="129"/>
      <c r="BP752" s="6">
        <f t="shared" si="397"/>
        <v>0</v>
      </c>
      <c r="BQ752" s="129"/>
      <c r="BR752" s="6">
        <f t="shared" si="401"/>
        <v>0</v>
      </c>
      <c r="BU752" s="415">
        <f t="shared" si="398"/>
        <v>0</v>
      </c>
      <c r="BV752" s="421">
        <f t="shared" si="402"/>
        <v>0</v>
      </c>
      <c r="BW752" s="420">
        <f t="shared" si="403"/>
        <v>0</v>
      </c>
      <c r="BX752" s="420"/>
      <c r="BY752" s="21" t="str">
        <f t="shared" si="404"/>
        <v>DORT-DB</v>
      </c>
    </row>
    <row r="753" spans="1:77" ht="15.75" customHeight="1" x14ac:dyDescent="0.2">
      <c r="A753" s="172" t="s">
        <v>582</v>
      </c>
      <c r="B753" s="1" t="s">
        <v>583</v>
      </c>
      <c r="C753" s="1" t="s">
        <v>579</v>
      </c>
      <c r="D753" s="1"/>
      <c r="E753" s="2"/>
      <c r="F753" s="589"/>
      <c r="G753" s="2">
        <v>2</v>
      </c>
      <c r="H753" s="679"/>
      <c r="I753" s="449"/>
      <c r="J753" s="452"/>
      <c r="K753" s="529" t="str">
        <f t="shared" si="384"/>
        <v>DORT-FBLT</v>
      </c>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75"/>
      <c r="BA753" s="333"/>
      <c r="BB753" s="232">
        <f t="shared" si="405"/>
        <v>0</v>
      </c>
      <c r="BC753" s="232">
        <f t="shared" si="395"/>
        <v>0</v>
      </c>
      <c r="BE753" s="129"/>
      <c r="BF753" s="6">
        <f t="shared" si="400"/>
        <v>0</v>
      </c>
      <c r="BG753" s="129"/>
      <c r="BH753" s="6">
        <f t="shared" si="392"/>
        <v>0</v>
      </c>
      <c r="BI753" s="359"/>
      <c r="BJ753" s="6">
        <f t="shared" si="399"/>
        <v>0</v>
      </c>
      <c r="BK753" s="129"/>
      <c r="BM753" s="121"/>
      <c r="BN753" s="6">
        <f t="shared" si="396"/>
        <v>0</v>
      </c>
      <c r="BO753" s="129"/>
      <c r="BP753" s="6">
        <f t="shared" si="397"/>
        <v>0</v>
      </c>
      <c r="BQ753" s="129"/>
      <c r="BR753" s="6">
        <f t="shared" si="401"/>
        <v>0</v>
      </c>
      <c r="BU753" s="415">
        <f t="shared" si="398"/>
        <v>0</v>
      </c>
      <c r="BV753" s="421">
        <f t="shared" si="402"/>
        <v>0</v>
      </c>
      <c r="BW753" s="420">
        <f t="shared" si="403"/>
        <v>0</v>
      </c>
      <c r="BX753" s="420"/>
      <c r="BY753" s="21" t="str">
        <f t="shared" si="404"/>
        <v>DORT-FBLT</v>
      </c>
    </row>
    <row r="754" spans="1:77" ht="15.75" customHeight="1" thickBot="1" x14ac:dyDescent="0.25">
      <c r="A754" s="172" t="s">
        <v>726</v>
      </c>
      <c r="B754" s="1" t="s">
        <v>929</v>
      </c>
      <c r="C754" s="1" t="s">
        <v>727</v>
      </c>
      <c r="D754" s="1"/>
      <c r="E754" s="6"/>
      <c r="F754" s="350" t="s">
        <v>1063</v>
      </c>
      <c r="G754" s="690">
        <v>0</v>
      </c>
      <c r="H754" s="679"/>
      <c r="I754" s="449"/>
      <c r="J754" s="452"/>
      <c r="K754" s="529" t="str">
        <f t="shared" si="384"/>
        <v>DSM21</v>
      </c>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75"/>
      <c r="BA754" s="333"/>
      <c r="BB754" s="232">
        <f t="shared" si="405"/>
        <v>0</v>
      </c>
      <c r="BC754" s="232">
        <f t="shared" si="395"/>
        <v>0</v>
      </c>
      <c r="BE754" s="129"/>
      <c r="BF754" s="6">
        <f t="shared" si="400"/>
        <v>0</v>
      </c>
      <c r="BG754" s="129"/>
      <c r="BI754" s="562"/>
      <c r="BJ754" s="6">
        <v>2000</v>
      </c>
      <c r="BK754" s="129"/>
      <c r="BM754" s="121"/>
      <c r="BN754" s="6">
        <f t="shared" si="396"/>
        <v>0</v>
      </c>
      <c r="BO754" s="129"/>
      <c r="BP754" s="6">
        <f t="shared" si="397"/>
        <v>0</v>
      </c>
      <c r="BQ754" s="129"/>
      <c r="BR754" s="6">
        <f t="shared" si="401"/>
        <v>0</v>
      </c>
      <c r="BS754" s="8">
        <v>2500</v>
      </c>
      <c r="BT754" s="8">
        <v>2500</v>
      </c>
      <c r="BU754" s="415">
        <f t="shared" si="398"/>
        <v>208.33333333333334</v>
      </c>
      <c r="BV754" s="421">
        <f t="shared" si="402"/>
        <v>0</v>
      </c>
      <c r="BW754" s="420">
        <f t="shared" si="403"/>
        <v>0</v>
      </c>
      <c r="BX754" s="420"/>
      <c r="BY754" s="21" t="str">
        <f t="shared" si="404"/>
        <v>DSM21</v>
      </c>
    </row>
    <row r="755" spans="1:77" ht="15.75" customHeight="1" x14ac:dyDescent="0.2">
      <c r="A755" s="172" t="s">
        <v>547</v>
      </c>
      <c r="B755" s="1" t="s">
        <v>548</v>
      </c>
      <c r="C755" s="1" t="s">
        <v>1171</v>
      </c>
      <c r="D755" s="1"/>
      <c r="E755" s="2"/>
      <c r="F755" s="589"/>
      <c r="G755" s="2">
        <v>81</v>
      </c>
      <c r="H755" s="679"/>
      <c r="I755" s="449"/>
      <c r="J755" s="554"/>
      <c r="K755" s="529" t="str">
        <f t="shared" si="384"/>
        <v>DY-5</v>
      </c>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75"/>
      <c r="BA755" s="333"/>
      <c r="BB755" s="232">
        <f t="shared" si="405"/>
        <v>0</v>
      </c>
      <c r="BC755" s="232">
        <f t="shared" si="395"/>
        <v>0</v>
      </c>
      <c r="BE755" s="129"/>
      <c r="BF755" s="6">
        <f t="shared" si="400"/>
        <v>0</v>
      </c>
      <c r="BG755" s="129"/>
      <c r="BH755" s="6">
        <f t="shared" ref="BH755:BH760" si="406">BG755*AZ755</f>
        <v>0</v>
      </c>
      <c r="BI755" s="359"/>
      <c r="BJ755" s="6">
        <f t="shared" ref="BJ755:BJ760" si="407">BI755*AZ755</f>
        <v>0</v>
      </c>
      <c r="BK755" s="129"/>
      <c r="BM755" s="121"/>
      <c r="BN755" s="6">
        <f t="shared" si="396"/>
        <v>0</v>
      </c>
      <c r="BO755" s="129"/>
      <c r="BP755" s="6">
        <f t="shared" si="397"/>
        <v>0</v>
      </c>
      <c r="BQ755" s="129"/>
      <c r="BR755" s="6">
        <f t="shared" si="401"/>
        <v>0</v>
      </c>
      <c r="BS755" s="8">
        <v>467</v>
      </c>
      <c r="BT755" s="8">
        <v>467</v>
      </c>
      <c r="BU755" s="415">
        <f t="shared" si="398"/>
        <v>38.916666666666664</v>
      </c>
      <c r="BV755" s="421">
        <f t="shared" si="402"/>
        <v>2.081370449678801</v>
      </c>
      <c r="BW755" s="420">
        <f t="shared" si="403"/>
        <v>2.081370449678801</v>
      </c>
      <c r="BX755" s="420"/>
      <c r="BY755" s="21" t="str">
        <f t="shared" si="404"/>
        <v>DY-5</v>
      </c>
    </row>
    <row r="756" spans="1:77" ht="15.75" customHeight="1" x14ac:dyDescent="0.2">
      <c r="A756" s="172" t="s">
        <v>702</v>
      </c>
      <c r="B756" s="1" t="s">
        <v>703</v>
      </c>
      <c r="C756" s="1" t="s">
        <v>704</v>
      </c>
      <c r="D756" s="1"/>
      <c r="E756" s="2"/>
      <c r="F756" s="589"/>
      <c r="G756" s="2">
        <v>0</v>
      </c>
      <c r="H756" s="679"/>
      <c r="I756" s="449"/>
      <c r="J756" s="452"/>
      <c r="K756" s="529" t="str">
        <f t="shared" si="384"/>
        <v>EMA-634</v>
      </c>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75"/>
      <c r="BA756" s="333"/>
      <c r="BB756" s="232">
        <f t="shared" si="405"/>
        <v>0</v>
      </c>
      <c r="BC756" s="232">
        <f t="shared" si="395"/>
        <v>0</v>
      </c>
      <c r="BE756" s="129"/>
      <c r="BF756" s="6">
        <f t="shared" si="400"/>
        <v>0</v>
      </c>
      <c r="BG756" s="129"/>
      <c r="BH756" s="6">
        <f t="shared" si="406"/>
        <v>0</v>
      </c>
      <c r="BI756" s="359"/>
      <c r="BJ756" s="6">
        <f t="shared" si="407"/>
        <v>0</v>
      </c>
      <c r="BK756" s="129"/>
      <c r="BM756" s="121"/>
      <c r="BN756" s="6">
        <f t="shared" si="396"/>
        <v>0</v>
      </c>
      <c r="BO756" s="129"/>
      <c r="BP756" s="6">
        <f t="shared" si="397"/>
        <v>0</v>
      </c>
      <c r="BQ756" s="129"/>
      <c r="BR756" s="6">
        <f t="shared" si="401"/>
        <v>0</v>
      </c>
      <c r="BS756" s="8">
        <v>354</v>
      </c>
      <c r="BT756" s="8">
        <v>354</v>
      </c>
      <c r="BU756" s="415">
        <f t="shared" si="398"/>
        <v>29.5</v>
      </c>
      <c r="BV756" s="421">
        <f t="shared" si="402"/>
        <v>0</v>
      </c>
      <c r="BW756" s="420">
        <f t="shared" si="403"/>
        <v>0</v>
      </c>
      <c r="BX756" s="420"/>
      <c r="BY756" s="21" t="str">
        <f t="shared" si="404"/>
        <v>EMA-634</v>
      </c>
    </row>
    <row r="757" spans="1:77" ht="15.75" customHeight="1" x14ac:dyDescent="0.2">
      <c r="A757" s="172" t="s">
        <v>1133</v>
      </c>
      <c r="B757" s="1" t="s">
        <v>1134</v>
      </c>
      <c r="C757" s="1" t="s">
        <v>1135</v>
      </c>
      <c r="D757" s="1"/>
      <c r="E757" s="2"/>
      <c r="F757" s="589"/>
      <c r="G757" s="2">
        <v>4</v>
      </c>
      <c r="H757" s="679"/>
      <c r="I757" s="449"/>
      <c r="J757" s="452"/>
      <c r="K757" s="529" t="str">
        <f t="shared" si="384"/>
        <v>EMB-24</v>
      </c>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75"/>
      <c r="BA757" s="333"/>
      <c r="BB757" s="232">
        <f t="shared" si="405"/>
        <v>0</v>
      </c>
      <c r="BC757" s="232">
        <f t="shared" si="395"/>
        <v>0</v>
      </c>
      <c r="BE757" s="129"/>
      <c r="BF757" s="6">
        <f t="shared" si="400"/>
        <v>0</v>
      </c>
      <c r="BG757" s="129"/>
      <c r="BH757" s="6">
        <f t="shared" si="406"/>
        <v>0</v>
      </c>
      <c r="BI757" s="359"/>
      <c r="BJ757" s="6">
        <f t="shared" si="407"/>
        <v>0</v>
      </c>
      <c r="BK757" s="129"/>
      <c r="BM757" s="121"/>
      <c r="BN757" s="6">
        <f t="shared" si="396"/>
        <v>0</v>
      </c>
      <c r="BO757" s="129"/>
      <c r="BP757" s="6">
        <f t="shared" si="397"/>
        <v>0</v>
      </c>
      <c r="BQ757" s="129"/>
      <c r="BR757" s="6">
        <f t="shared" si="401"/>
        <v>0</v>
      </c>
      <c r="BU757" s="415">
        <f t="shared" si="398"/>
        <v>0</v>
      </c>
      <c r="BV757" s="421">
        <f t="shared" si="402"/>
        <v>0</v>
      </c>
      <c r="BW757" s="420">
        <f t="shared" si="403"/>
        <v>0</v>
      </c>
      <c r="BX757" s="420"/>
      <c r="BY757" s="21" t="str">
        <f t="shared" si="404"/>
        <v>EMB-24</v>
      </c>
    </row>
    <row r="758" spans="1:77" ht="15.75" customHeight="1" x14ac:dyDescent="0.2">
      <c r="A758" s="172" t="s">
        <v>640</v>
      </c>
      <c r="B758" s="1" t="s">
        <v>684</v>
      </c>
      <c r="C758" s="1" t="s">
        <v>641</v>
      </c>
      <c r="D758" s="1"/>
      <c r="E758" s="2"/>
      <c r="F758" s="589"/>
      <c r="G758" s="2">
        <v>81</v>
      </c>
      <c r="H758" s="679"/>
      <c r="I758" s="449"/>
      <c r="J758" s="452"/>
      <c r="K758" s="529" t="str">
        <f>A758</f>
        <v>FA-HD</v>
      </c>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75"/>
      <c r="BA758" s="333"/>
      <c r="BB758" s="232">
        <f t="shared" si="405"/>
        <v>0</v>
      </c>
      <c r="BC758" s="232">
        <f>BB758*$BC$5</f>
        <v>0</v>
      </c>
      <c r="BE758" s="129"/>
      <c r="BF758" s="6">
        <f t="shared" si="400"/>
        <v>0</v>
      </c>
      <c r="BG758" s="129"/>
      <c r="BH758" s="6">
        <f t="shared" si="406"/>
        <v>0</v>
      </c>
      <c r="BI758" s="359"/>
      <c r="BJ758" s="6">
        <f t="shared" si="407"/>
        <v>0</v>
      </c>
      <c r="BK758" s="129"/>
      <c r="BM758" s="121"/>
      <c r="BN758" s="6">
        <f t="shared" si="396"/>
        <v>0</v>
      </c>
      <c r="BO758" s="129"/>
      <c r="BP758" s="6">
        <f t="shared" si="397"/>
        <v>0</v>
      </c>
      <c r="BQ758" s="129"/>
      <c r="BR758" s="6">
        <f t="shared" si="401"/>
        <v>0</v>
      </c>
      <c r="BS758" s="8">
        <v>10</v>
      </c>
      <c r="BT758" s="8">
        <v>10</v>
      </c>
      <c r="BU758" s="415">
        <f t="shared" si="398"/>
        <v>0.83333333333333337</v>
      </c>
      <c r="BV758" s="421">
        <f t="shared" si="402"/>
        <v>97.199999999999989</v>
      </c>
      <c r="BW758" s="420">
        <f t="shared" si="403"/>
        <v>97.199999999999989</v>
      </c>
      <c r="BX758" s="420"/>
      <c r="BY758" s="21" t="str">
        <f t="shared" si="404"/>
        <v>FA-HD</v>
      </c>
    </row>
    <row r="759" spans="1:77" ht="15.75" customHeight="1" x14ac:dyDescent="0.2">
      <c r="A759" s="172" t="s">
        <v>1206</v>
      </c>
      <c r="B759" s="1" t="s">
        <v>1207</v>
      </c>
      <c r="C759" s="1" t="s">
        <v>1208</v>
      </c>
      <c r="D759" s="1">
        <v>18</v>
      </c>
      <c r="E759" s="2"/>
      <c r="F759" s="589"/>
      <c r="G759" s="2">
        <v>33</v>
      </c>
      <c r="H759" s="679"/>
      <c r="I759" s="449"/>
      <c r="J759" s="452"/>
      <c r="K759" s="529" t="str">
        <f t="shared" si="384"/>
        <v>FA-L</v>
      </c>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75"/>
      <c r="BA759" s="333"/>
      <c r="BB759" s="232">
        <f t="shared" si="405"/>
        <v>0</v>
      </c>
      <c r="BC759" s="232">
        <f t="shared" si="395"/>
        <v>0</v>
      </c>
      <c r="BE759" s="129"/>
      <c r="BF759" s="6">
        <f t="shared" si="400"/>
        <v>0</v>
      </c>
      <c r="BG759" s="129"/>
      <c r="BH759" s="6">
        <f t="shared" si="406"/>
        <v>0</v>
      </c>
      <c r="BI759" s="359"/>
      <c r="BJ759" s="6">
        <f t="shared" si="407"/>
        <v>0</v>
      </c>
      <c r="BK759" s="129"/>
      <c r="BM759" s="121"/>
      <c r="BN759" s="6">
        <f t="shared" si="396"/>
        <v>0</v>
      </c>
      <c r="BO759" s="129"/>
      <c r="BP759" s="6">
        <f t="shared" si="397"/>
        <v>0</v>
      </c>
      <c r="BQ759" s="129"/>
      <c r="BR759" s="6">
        <f t="shared" si="401"/>
        <v>0</v>
      </c>
      <c r="BU759" s="415">
        <f t="shared" si="398"/>
        <v>0</v>
      </c>
      <c r="BV759" s="421">
        <f t="shared" si="402"/>
        <v>0</v>
      </c>
      <c r="BW759" s="420">
        <f t="shared" si="403"/>
        <v>0</v>
      </c>
      <c r="BX759" s="420"/>
      <c r="BY759" s="21" t="str">
        <f t="shared" si="404"/>
        <v>FA-L</v>
      </c>
    </row>
    <row r="760" spans="1:77" ht="15.75" customHeight="1" x14ac:dyDescent="0.2">
      <c r="A760" s="172" t="s">
        <v>689</v>
      </c>
      <c r="B760" s="1" t="s">
        <v>690</v>
      </c>
      <c r="C760" s="1" t="s">
        <v>1209</v>
      </c>
      <c r="D760" s="1">
        <v>18</v>
      </c>
      <c r="E760" s="2"/>
      <c r="F760" s="589"/>
      <c r="G760" s="2">
        <v>118</v>
      </c>
      <c r="H760" s="679"/>
      <c r="I760" s="449"/>
      <c r="J760" s="452"/>
      <c r="K760" s="529" t="str">
        <f>A760</f>
        <v>FA-S</v>
      </c>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75"/>
      <c r="BA760" s="333"/>
      <c r="BB760" s="232">
        <f t="shared" si="405"/>
        <v>0</v>
      </c>
      <c r="BC760" s="232">
        <f>BB760*$BC$5</f>
        <v>0</v>
      </c>
      <c r="BE760" s="129"/>
      <c r="BF760" s="6">
        <f t="shared" si="400"/>
        <v>0</v>
      </c>
      <c r="BG760" s="129"/>
      <c r="BH760" s="6">
        <f t="shared" si="406"/>
        <v>0</v>
      </c>
      <c r="BI760" s="359"/>
      <c r="BJ760" s="6">
        <f t="shared" si="407"/>
        <v>0</v>
      </c>
      <c r="BK760" s="129"/>
      <c r="BM760" s="121"/>
      <c r="BN760" s="6">
        <f t="shared" si="396"/>
        <v>0</v>
      </c>
      <c r="BO760" s="129"/>
      <c r="BP760" s="6">
        <f t="shared" si="397"/>
        <v>0</v>
      </c>
      <c r="BQ760" s="129"/>
      <c r="BR760" s="6">
        <f t="shared" si="401"/>
        <v>0</v>
      </c>
      <c r="BS760" s="8">
        <v>10</v>
      </c>
      <c r="BT760" s="8">
        <v>10</v>
      </c>
      <c r="BU760" s="415">
        <f t="shared" si="398"/>
        <v>0.83333333333333337</v>
      </c>
      <c r="BV760" s="421">
        <f t="shared" si="402"/>
        <v>141.6</v>
      </c>
      <c r="BW760" s="420">
        <f t="shared" si="403"/>
        <v>141.6</v>
      </c>
      <c r="BX760" s="420"/>
      <c r="BY760" s="21" t="str">
        <f t="shared" si="404"/>
        <v>FA-S</v>
      </c>
    </row>
    <row r="761" spans="1:77" ht="15.75" customHeight="1" x14ac:dyDescent="0.2">
      <c r="A761" s="172" t="s">
        <v>737</v>
      </c>
      <c r="B761" s="1" t="s">
        <v>738</v>
      </c>
      <c r="C761" s="1"/>
      <c r="D761" s="1"/>
      <c r="E761" s="2"/>
      <c r="F761" s="589"/>
      <c r="G761" s="2">
        <v>330</v>
      </c>
      <c r="H761" s="679"/>
      <c r="I761" s="449"/>
      <c r="J761" s="452"/>
      <c r="K761" s="529" t="str">
        <f t="shared" si="384"/>
        <v>FBDG-LH</v>
      </c>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75"/>
      <c r="BA761" s="333"/>
      <c r="BB761" s="232">
        <f t="shared" si="405"/>
        <v>0</v>
      </c>
      <c r="BC761" s="232">
        <f t="shared" si="395"/>
        <v>0</v>
      </c>
      <c r="BE761" s="129"/>
      <c r="BF761" s="6">
        <f t="shared" si="400"/>
        <v>0</v>
      </c>
      <c r="BG761" s="129"/>
      <c r="BI761" s="359"/>
      <c r="BK761" s="129"/>
      <c r="BM761" s="121"/>
      <c r="BN761" s="6">
        <f t="shared" si="396"/>
        <v>0</v>
      </c>
      <c r="BO761" s="129"/>
      <c r="BP761" s="6">
        <f t="shared" si="397"/>
        <v>0</v>
      </c>
      <c r="BQ761" s="129"/>
      <c r="BR761" s="6">
        <f t="shared" si="401"/>
        <v>0</v>
      </c>
      <c r="BU761" s="415">
        <f t="shared" si="398"/>
        <v>0</v>
      </c>
      <c r="BV761" s="421">
        <f t="shared" si="402"/>
        <v>0</v>
      </c>
      <c r="BW761" s="420">
        <f t="shared" si="403"/>
        <v>0</v>
      </c>
      <c r="BX761" s="420"/>
      <c r="BY761" s="21" t="str">
        <f t="shared" si="404"/>
        <v>FBDG-LH</v>
      </c>
    </row>
    <row r="762" spans="1:77" ht="15.75" customHeight="1" x14ac:dyDescent="0.2">
      <c r="A762" s="172" t="s">
        <v>736</v>
      </c>
      <c r="B762" s="1" t="s">
        <v>739</v>
      </c>
      <c r="C762" s="1"/>
      <c r="D762" s="1"/>
      <c r="E762" s="2"/>
      <c r="F762" s="589"/>
      <c r="G762" s="2">
        <v>0</v>
      </c>
      <c r="H762" s="679"/>
      <c r="I762" s="449"/>
      <c r="J762" s="452"/>
      <c r="K762" s="531" t="s">
        <v>736</v>
      </c>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75"/>
      <c r="BA762" s="333"/>
      <c r="BB762" s="232">
        <f t="shared" si="405"/>
        <v>0</v>
      </c>
      <c r="BC762" s="232">
        <f t="shared" si="395"/>
        <v>0</v>
      </c>
      <c r="BE762" s="129"/>
      <c r="BF762" s="6">
        <f t="shared" si="400"/>
        <v>0</v>
      </c>
      <c r="BG762" s="129"/>
      <c r="BI762" s="359"/>
      <c r="BK762" s="129"/>
      <c r="BM762" s="121"/>
      <c r="BN762" s="6">
        <f t="shared" ref="BN762:BN793" si="408">BM762*AZ762</f>
        <v>0</v>
      </c>
      <c r="BO762" s="129"/>
      <c r="BP762" s="6">
        <f t="shared" ref="BP762:BP793" si="409">BO762*AZ762</f>
        <v>0</v>
      </c>
      <c r="BQ762" s="129"/>
      <c r="BR762" s="6">
        <f t="shared" si="401"/>
        <v>0</v>
      </c>
      <c r="BU762" s="415">
        <f t="shared" si="398"/>
        <v>0</v>
      </c>
      <c r="BV762" s="421">
        <f t="shared" si="402"/>
        <v>0</v>
      </c>
      <c r="BW762" s="420">
        <f t="shared" si="403"/>
        <v>0</v>
      </c>
      <c r="BX762" s="420"/>
      <c r="BY762" s="21" t="str">
        <f t="shared" si="404"/>
        <v>FBDG-RH</v>
      </c>
    </row>
    <row r="763" spans="1:77" ht="15.75" customHeight="1" x14ac:dyDescent="0.2">
      <c r="A763" s="172" t="s">
        <v>502</v>
      </c>
      <c r="B763" s="1" t="s">
        <v>369</v>
      </c>
      <c r="C763" s="1" t="s">
        <v>127</v>
      </c>
      <c r="D763" s="1">
        <v>12</v>
      </c>
      <c r="E763" s="2"/>
      <c r="F763" s="589"/>
      <c r="G763" s="2">
        <v>13</v>
      </c>
      <c r="H763" s="679"/>
      <c r="I763" s="641"/>
      <c r="J763" s="452"/>
      <c r="K763" s="529" t="str">
        <f t="shared" ref="K763:K798" si="410">A763</f>
        <v>FBGID-4</v>
      </c>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75"/>
      <c r="BA763" s="333"/>
      <c r="BB763" s="232">
        <f t="shared" si="405"/>
        <v>0</v>
      </c>
      <c r="BC763" s="232">
        <f t="shared" si="395"/>
        <v>0</v>
      </c>
      <c r="BE763" s="129"/>
      <c r="BF763" s="6">
        <f t="shared" si="400"/>
        <v>0</v>
      </c>
      <c r="BG763" s="129"/>
      <c r="BH763" s="6">
        <f t="shared" ref="BH763:BH799" si="411">BG763*AZ763</f>
        <v>0</v>
      </c>
      <c r="BI763" s="355"/>
      <c r="BJ763" s="6">
        <v>500</v>
      </c>
      <c r="BK763" s="129"/>
      <c r="BM763" s="121"/>
      <c r="BN763" s="6">
        <f t="shared" si="408"/>
        <v>0</v>
      </c>
      <c r="BO763" s="129"/>
      <c r="BP763" s="6">
        <f t="shared" si="409"/>
        <v>0</v>
      </c>
      <c r="BQ763" s="129"/>
      <c r="BR763" s="6">
        <f t="shared" si="401"/>
        <v>0</v>
      </c>
      <c r="BS763" s="8">
        <v>164</v>
      </c>
      <c r="BT763" s="8">
        <v>184</v>
      </c>
      <c r="BU763" s="415">
        <f t="shared" si="398"/>
        <v>15.333333333333334</v>
      </c>
      <c r="BV763" s="421">
        <f t="shared" si="402"/>
        <v>0.84782608695652173</v>
      </c>
      <c r="BW763" s="420">
        <f t="shared" si="403"/>
        <v>0.84782608695652173</v>
      </c>
      <c r="BX763" s="420"/>
      <c r="BY763" s="21" t="str">
        <f t="shared" si="404"/>
        <v>FBGID-4</v>
      </c>
    </row>
    <row r="764" spans="1:77" ht="15.75" customHeight="1" x14ac:dyDescent="0.2">
      <c r="A764" s="172" t="s">
        <v>1173</v>
      </c>
      <c r="B764" s="1" t="s">
        <v>369</v>
      </c>
      <c r="C764" s="1" t="s">
        <v>1174</v>
      </c>
      <c r="D764" s="1">
        <v>12</v>
      </c>
      <c r="E764" s="2"/>
      <c r="F764" s="589"/>
      <c r="G764" s="2">
        <v>172</v>
      </c>
      <c r="H764" s="679"/>
      <c r="I764" s="453"/>
      <c r="J764" s="452"/>
      <c r="K764" s="529" t="str">
        <f>A764</f>
        <v>FBGIS-3</v>
      </c>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75"/>
      <c r="BA764" s="333"/>
      <c r="BB764" s="232">
        <f t="shared" si="405"/>
        <v>0</v>
      </c>
      <c r="BC764" s="232">
        <f>BB764*$BC$5</f>
        <v>0</v>
      </c>
      <c r="BE764" s="129"/>
      <c r="BF764" s="6">
        <f t="shared" si="400"/>
        <v>0</v>
      </c>
      <c r="BG764" s="129"/>
      <c r="BH764" s="6">
        <f t="shared" si="411"/>
        <v>0</v>
      </c>
      <c r="BI764" s="355"/>
      <c r="BJ764" s="6">
        <v>500</v>
      </c>
      <c r="BK764" s="129"/>
      <c r="BM764" s="121"/>
      <c r="BN764" s="6">
        <f t="shared" si="408"/>
        <v>0</v>
      </c>
      <c r="BO764" s="129"/>
      <c r="BP764" s="6">
        <f t="shared" si="409"/>
        <v>0</v>
      </c>
      <c r="BQ764" s="129"/>
      <c r="BR764" s="6">
        <f t="shared" si="401"/>
        <v>0</v>
      </c>
      <c r="BS764" s="8">
        <v>6</v>
      </c>
      <c r="BT764" s="8">
        <v>5</v>
      </c>
      <c r="BU764" s="415">
        <f t="shared" ref="BU764:BU795" si="412">BT764/12</f>
        <v>0.41666666666666669</v>
      </c>
      <c r="BV764" s="421">
        <f t="shared" si="402"/>
        <v>412.79999999999995</v>
      </c>
      <c r="BW764" s="420">
        <f t="shared" si="403"/>
        <v>412.79999999999995</v>
      </c>
      <c r="BX764" s="420"/>
      <c r="BY764" s="21" t="str">
        <f t="shared" si="404"/>
        <v>FBGIS-3</v>
      </c>
    </row>
    <row r="765" spans="1:77" ht="15.75" customHeight="1" x14ac:dyDescent="0.2">
      <c r="A765" s="172" t="s">
        <v>954</v>
      </c>
      <c r="B765" s="1" t="s">
        <v>126</v>
      </c>
      <c r="C765" s="1" t="s">
        <v>127</v>
      </c>
      <c r="D765" s="1">
        <v>11</v>
      </c>
      <c r="E765" s="2"/>
      <c r="F765" s="589"/>
      <c r="G765" s="2">
        <v>573</v>
      </c>
      <c r="H765" s="679"/>
      <c r="I765" s="641"/>
      <c r="J765" s="452"/>
      <c r="K765" s="529" t="str">
        <f t="shared" si="410"/>
        <v>FBTAB-6</v>
      </c>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75"/>
      <c r="BA765" s="333"/>
      <c r="BB765" s="232">
        <f t="shared" si="405"/>
        <v>0</v>
      </c>
      <c r="BC765" s="232">
        <f t="shared" si="395"/>
        <v>0</v>
      </c>
      <c r="BE765" s="129"/>
      <c r="BF765" s="6">
        <f t="shared" si="400"/>
        <v>0</v>
      </c>
      <c r="BG765" s="129"/>
      <c r="BH765" s="6">
        <f t="shared" si="411"/>
        <v>0</v>
      </c>
      <c r="BI765" s="359"/>
      <c r="BJ765" s="6">
        <f t="shared" ref="BJ765:BJ799" si="413">BI765*AZ765</f>
        <v>0</v>
      </c>
      <c r="BK765" s="129"/>
      <c r="BM765" s="121"/>
      <c r="BN765" s="6">
        <f t="shared" si="408"/>
        <v>0</v>
      </c>
      <c r="BO765" s="129"/>
      <c r="BP765" s="6">
        <f t="shared" si="409"/>
        <v>0</v>
      </c>
      <c r="BQ765" s="129"/>
      <c r="BR765" s="6">
        <f t="shared" si="401"/>
        <v>0</v>
      </c>
      <c r="BS765" s="8">
        <v>302</v>
      </c>
      <c r="BT765" s="8">
        <v>298</v>
      </c>
      <c r="BU765" s="415">
        <f t="shared" ref="BU765" si="414">BT765/12</f>
        <v>24.833333333333332</v>
      </c>
      <c r="BV765" s="421">
        <f t="shared" si="402"/>
        <v>23.073825503355707</v>
      </c>
      <c r="BW765" s="420">
        <f t="shared" si="403"/>
        <v>23.073825503355707</v>
      </c>
      <c r="BX765" s="420"/>
      <c r="BY765" s="21" t="str">
        <f t="shared" si="404"/>
        <v>FBTAB-6</v>
      </c>
    </row>
    <row r="766" spans="1:77" ht="16.5" customHeight="1" x14ac:dyDescent="0.2">
      <c r="A766" s="172" t="s">
        <v>1184</v>
      </c>
      <c r="B766" s="1" t="s">
        <v>128</v>
      </c>
      <c r="C766" s="1" t="s">
        <v>370</v>
      </c>
      <c r="D766" s="1">
        <v>16</v>
      </c>
      <c r="E766" s="2"/>
      <c r="F766" s="589"/>
      <c r="G766" s="2">
        <v>326</v>
      </c>
      <c r="H766" s="679"/>
      <c r="I766" s="449"/>
      <c r="J766" s="452"/>
      <c r="K766" s="529" t="str">
        <f t="shared" si="410"/>
        <v>FLUSHSTRK-2</v>
      </c>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75"/>
      <c r="BA766" s="333"/>
      <c r="BB766" s="232">
        <f t="shared" si="405"/>
        <v>0</v>
      </c>
      <c r="BC766" s="232">
        <f t="shared" si="395"/>
        <v>0</v>
      </c>
      <c r="BE766" s="129"/>
      <c r="BF766" s="6">
        <f t="shared" si="400"/>
        <v>0</v>
      </c>
      <c r="BG766" s="129"/>
      <c r="BH766" s="6">
        <f t="shared" si="411"/>
        <v>0</v>
      </c>
      <c r="BI766" s="359"/>
      <c r="BJ766" s="6">
        <f t="shared" si="413"/>
        <v>0</v>
      </c>
      <c r="BK766" s="129"/>
      <c r="BM766" s="121"/>
      <c r="BN766" s="6">
        <f t="shared" si="408"/>
        <v>0</v>
      </c>
      <c r="BO766" s="129"/>
      <c r="BP766" s="6">
        <f t="shared" si="409"/>
        <v>0</v>
      </c>
      <c r="BQ766" s="129"/>
      <c r="BR766" s="6">
        <f t="shared" si="401"/>
        <v>0</v>
      </c>
      <c r="BS766" s="8">
        <v>238</v>
      </c>
      <c r="BT766" s="8">
        <v>215</v>
      </c>
      <c r="BU766" s="415">
        <f t="shared" si="412"/>
        <v>17.916666666666668</v>
      </c>
      <c r="BV766" s="421">
        <f t="shared" si="402"/>
        <v>18.195348837209302</v>
      </c>
      <c r="BW766" s="420">
        <f t="shared" si="403"/>
        <v>18.195348837209302</v>
      </c>
      <c r="BX766" s="420"/>
      <c r="BY766" s="21" t="str">
        <f t="shared" si="404"/>
        <v>FLUSHSTRK-2</v>
      </c>
    </row>
    <row r="767" spans="1:77" ht="15.75" customHeight="1" x14ac:dyDescent="0.2">
      <c r="A767" s="171" t="s">
        <v>386</v>
      </c>
      <c r="B767" s="2" t="s">
        <v>387</v>
      </c>
      <c r="C767" s="205" t="s">
        <v>387</v>
      </c>
      <c r="D767" s="1"/>
      <c r="E767" s="2"/>
      <c r="F767" s="589"/>
      <c r="G767" s="2">
        <v>208</v>
      </c>
      <c r="H767" s="679"/>
      <c r="I767" s="449"/>
      <c r="J767" s="452"/>
      <c r="K767" s="529" t="str">
        <f t="shared" si="410"/>
        <v>FRHR-1</v>
      </c>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75"/>
      <c r="BA767" s="333"/>
      <c r="BB767" s="232">
        <f t="shared" si="405"/>
        <v>0</v>
      </c>
      <c r="BC767" s="232">
        <f t="shared" si="395"/>
        <v>0</v>
      </c>
      <c r="BE767" s="129"/>
      <c r="BF767" s="6">
        <f t="shared" si="400"/>
        <v>0</v>
      </c>
      <c r="BG767" s="129"/>
      <c r="BH767" s="6">
        <f t="shared" si="411"/>
        <v>0</v>
      </c>
      <c r="BI767" s="359"/>
      <c r="BJ767" s="6">
        <f t="shared" si="413"/>
        <v>0</v>
      </c>
      <c r="BK767" s="129"/>
      <c r="BM767" s="121"/>
      <c r="BN767" s="6">
        <f t="shared" si="408"/>
        <v>0</v>
      </c>
      <c r="BO767" s="129"/>
      <c r="BP767" s="6">
        <f t="shared" si="409"/>
        <v>0</v>
      </c>
      <c r="BQ767" s="129"/>
      <c r="BR767" s="6">
        <f t="shared" si="401"/>
        <v>0</v>
      </c>
      <c r="BU767" s="415">
        <f t="shared" si="412"/>
        <v>0</v>
      </c>
      <c r="BV767" s="421">
        <f t="shared" si="402"/>
        <v>0</v>
      </c>
      <c r="BW767" s="420">
        <f t="shared" si="403"/>
        <v>0</v>
      </c>
      <c r="BX767" s="420"/>
      <c r="BY767" s="21" t="str">
        <f t="shared" si="404"/>
        <v>FRHR-1</v>
      </c>
    </row>
    <row r="768" spans="1:77" ht="15.75" customHeight="1" x14ac:dyDescent="0.2">
      <c r="A768" s="172" t="s">
        <v>586</v>
      </c>
      <c r="B768" s="1" t="s">
        <v>587</v>
      </c>
      <c r="C768" s="1" t="s">
        <v>579</v>
      </c>
      <c r="D768" s="1"/>
      <c r="E768" s="2"/>
      <c r="F768" s="589"/>
      <c r="G768" s="2">
        <v>14</v>
      </c>
      <c r="H768" s="679"/>
      <c r="I768" s="449"/>
      <c r="J768" s="452"/>
      <c r="K768" s="529" t="str">
        <f t="shared" si="410"/>
        <v>FRMT-ASA</v>
      </c>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75"/>
      <c r="BA768" s="333"/>
      <c r="BB768" s="232">
        <f t="shared" si="405"/>
        <v>0</v>
      </c>
      <c r="BC768" s="232">
        <f t="shared" si="395"/>
        <v>0</v>
      </c>
      <c r="BE768" s="129"/>
      <c r="BF768" s="6">
        <f t="shared" ref="BF768:BF799" si="415">BE768*AZ768</f>
        <v>0</v>
      </c>
      <c r="BG768" s="129"/>
      <c r="BH768" s="6">
        <f t="shared" si="411"/>
        <v>0</v>
      </c>
      <c r="BI768" s="359"/>
      <c r="BJ768" s="6">
        <f t="shared" si="413"/>
        <v>0</v>
      </c>
      <c r="BK768" s="129"/>
      <c r="BM768" s="121"/>
      <c r="BN768" s="6">
        <f t="shared" si="408"/>
        <v>0</v>
      </c>
      <c r="BO768" s="129"/>
      <c r="BP768" s="6">
        <f t="shared" si="409"/>
        <v>0</v>
      </c>
      <c r="BQ768" s="129"/>
      <c r="BR768" s="6">
        <f t="shared" ref="BR768:BR799" si="416">BQ768*AZ768</f>
        <v>0</v>
      </c>
      <c r="BU768" s="415">
        <f t="shared" si="412"/>
        <v>0</v>
      </c>
      <c r="BV768" s="421">
        <f t="shared" ref="BV768:BV799" si="417">IF(OR(BT768=0),0,((G768-I768)/BU768))</f>
        <v>0</v>
      </c>
      <c r="BW768" s="420">
        <f t="shared" si="403"/>
        <v>0</v>
      </c>
      <c r="BX768" s="420"/>
      <c r="BY768" s="21" t="str">
        <f t="shared" ref="BY768:BY799" si="418">A768</f>
        <v>FRMT-ASA</v>
      </c>
    </row>
    <row r="769" spans="1:77" ht="15.75" customHeight="1" x14ac:dyDescent="0.2">
      <c r="A769" s="172" t="s">
        <v>588</v>
      </c>
      <c r="B769" s="1" t="s">
        <v>589</v>
      </c>
      <c r="C769" s="1" t="s">
        <v>579</v>
      </c>
      <c r="D769" s="1"/>
      <c r="E769" s="2"/>
      <c r="F769" s="589"/>
      <c r="G769" s="2">
        <v>13</v>
      </c>
      <c r="H769" s="679"/>
      <c r="I769" s="449"/>
      <c r="J769" s="452"/>
      <c r="K769" s="529" t="str">
        <f t="shared" si="410"/>
        <v>FRMT-DB</v>
      </c>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75"/>
      <c r="BA769" s="333"/>
      <c r="BB769" s="232">
        <f t="shared" ref="BB769:BB800" si="419">G769*BA769</f>
        <v>0</v>
      </c>
      <c r="BC769" s="232">
        <f t="shared" si="395"/>
        <v>0</v>
      </c>
      <c r="BE769" s="129"/>
      <c r="BF769" s="6">
        <f t="shared" si="415"/>
        <v>0</v>
      </c>
      <c r="BG769" s="129"/>
      <c r="BH769" s="6">
        <f t="shared" si="411"/>
        <v>0</v>
      </c>
      <c r="BI769" s="359"/>
      <c r="BJ769" s="6">
        <f t="shared" si="413"/>
        <v>0</v>
      </c>
      <c r="BK769" s="129"/>
      <c r="BM769" s="121"/>
      <c r="BN769" s="6">
        <f t="shared" si="408"/>
        <v>0</v>
      </c>
      <c r="BO769" s="129"/>
      <c r="BP769" s="6">
        <f t="shared" si="409"/>
        <v>0</v>
      </c>
      <c r="BQ769" s="129"/>
      <c r="BR769" s="6">
        <f t="shared" si="416"/>
        <v>0</v>
      </c>
      <c r="BS769" s="8">
        <v>1</v>
      </c>
      <c r="BT769" s="8">
        <v>1</v>
      </c>
      <c r="BU769" s="415">
        <f t="shared" si="412"/>
        <v>8.3333333333333329E-2</v>
      </c>
      <c r="BV769" s="421">
        <f t="shared" si="417"/>
        <v>156</v>
      </c>
      <c r="BW769" s="420">
        <f t="shared" si="403"/>
        <v>156</v>
      </c>
      <c r="BX769" s="420"/>
      <c r="BY769" s="21" t="str">
        <f t="shared" si="418"/>
        <v>FRMT-DB</v>
      </c>
    </row>
    <row r="770" spans="1:77" ht="15.75" customHeight="1" x14ac:dyDescent="0.2">
      <c r="A770" s="172" t="s">
        <v>590</v>
      </c>
      <c r="B770" s="1" t="s">
        <v>591</v>
      </c>
      <c r="C770" s="1" t="s">
        <v>579</v>
      </c>
      <c r="D770" s="1"/>
      <c r="E770" s="2"/>
      <c r="F770" s="589"/>
      <c r="G770" s="2">
        <v>20</v>
      </c>
      <c r="H770" s="679"/>
      <c r="I770" s="449"/>
      <c r="J770" s="452"/>
      <c r="K770" s="529" t="str">
        <f t="shared" si="410"/>
        <v>FRMT-FBLT</v>
      </c>
      <c r="L770" s="1"/>
      <c r="M770" s="1"/>
      <c r="N770" s="1"/>
      <c r="O770" s="1"/>
      <c r="P770" s="1"/>
      <c r="Q770" s="1"/>
      <c r="R770" s="1"/>
      <c r="S770" s="316"/>
      <c r="T770" s="316"/>
      <c r="U770" s="316"/>
      <c r="V770" s="316"/>
      <c r="W770" s="316"/>
      <c r="X770" s="316"/>
      <c r="Y770" s="316"/>
      <c r="Z770" s="316"/>
      <c r="AA770" s="316"/>
      <c r="AB770" s="316"/>
      <c r="AC770" s="316"/>
      <c r="AD770" s="316"/>
      <c r="AE770" s="316"/>
      <c r="AF770" s="316"/>
      <c r="AG770" s="316"/>
      <c r="AH770" s="316"/>
      <c r="AI770" s="316"/>
      <c r="AJ770" s="316"/>
      <c r="AK770" s="316"/>
      <c r="AL770" s="316"/>
      <c r="AM770" s="316"/>
      <c r="AN770" s="316"/>
      <c r="AO770" s="316"/>
      <c r="AP770" s="316"/>
      <c r="AQ770" s="316"/>
      <c r="AR770" s="316"/>
      <c r="AS770" s="316"/>
      <c r="AT770" s="316"/>
      <c r="AU770" s="316"/>
      <c r="AV770" s="316"/>
      <c r="AW770" s="316"/>
      <c r="AX770" s="316"/>
      <c r="AY770" s="316"/>
      <c r="AZ770" s="214"/>
      <c r="BA770" s="333"/>
      <c r="BB770" s="232">
        <f t="shared" si="419"/>
        <v>0</v>
      </c>
      <c r="BC770" s="232">
        <f t="shared" si="395"/>
        <v>0</v>
      </c>
      <c r="BE770" s="129"/>
      <c r="BF770" s="6">
        <f t="shared" si="415"/>
        <v>0</v>
      </c>
      <c r="BG770" s="129"/>
      <c r="BH770" s="6">
        <f t="shared" si="411"/>
        <v>0</v>
      </c>
      <c r="BI770" s="359"/>
      <c r="BJ770" s="6">
        <f t="shared" si="413"/>
        <v>0</v>
      </c>
      <c r="BK770" s="129"/>
      <c r="BM770" s="121"/>
      <c r="BN770" s="6">
        <f t="shared" si="408"/>
        <v>0</v>
      </c>
      <c r="BO770" s="129"/>
      <c r="BP770" s="6">
        <f t="shared" si="409"/>
        <v>0</v>
      </c>
      <c r="BQ770" s="129"/>
      <c r="BR770" s="6">
        <f t="shared" si="416"/>
        <v>0</v>
      </c>
      <c r="BS770" s="8">
        <v>1</v>
      </c>
      <c r="BT770" s="8">
        <v>1</v>
      </c>
      <c r="BU770" s="415">
        <f t="shared" si="412"/>
        <v>8.3333333333333329E-2</v>
      </c>
      <c r="BV770" s="421">
        <f t="shared" si="417"/>
        <v>240</v>
      </c>
      <c r="BW770" s="420">
        <f t="shared" si="403"/>
        <v>240</v>
      </c>
      <c r="BX770" s="420"/>
      <c r="BY770" s="21" t="str">
        <f t="shared" si="418"/>
        <v>FRMT-FBLT</v>
      </c>
    </row>
    <row r="771" spans="1:77" ht="15.75" customHeight="1" x14ac:dyDescent="0.2">
      <c r="A771" s="172" t="s">
        <v>137</v>
      </c>
      <c r="B771" s="1" t="s">
        <v>138</v>
      </c>
      <c r="C771" s="1" t="s">
        <v>139</v>
      </c>
      <c r="D771" s="1"/>
      <c r="E771" s="2"/>
      <c r="F771" s="589"/>
      <c r="G771" s="2">
        <v>252</v>
      </c>
      <c r="H771" s="679"/>
      <c r="I771" s="449"/>
      <c r="J771" s="452"/>
      <c r="K771" s="529" t="str">
        <f t="shared" si="410"/>
        <v>GS-22</v>
      </c>
      <c r="M771" s="1" t="s">
        <v>1547</v>
      </c>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75">
        <v>2</v>
      </c>
      <c r="BA771" s="333"/>
      <c r="BB771" s="232">
        <f t="shared" si="419"/>
        <v>0</v>
      </c>
      <c r="BC771" s="232">
        <f t="shared" si="395"/>
        <v>0</v>
      </c>
      <c r="BE771" s="129"/>
      <c r="BF771" s="6">
        <f t="shared" si="415"/>
        <v>0</v>
      </c>
      <c r="BG771" s="129"/>
      <c r="BH771" s="6">
        <f t="shared" si="411"/>
        <v>0</v>
      </c>
      <c r="BI771" s="359"/>
      <c r="BJ771" s="6">
        <f t="shared" si="413"/>
        <v>0</v>
      </c>
      <c r="BK771" s="129"/>
      <c r="BM771" s="121"/>
      <c r="BN771" s="6">
        <f t="shared" si="408"/>
        <v>0</v>
      </c>
      <c r="BO771" s="129"/>
      <c r="BP771" s="6">
        <f t="shared" si="409"/>
        <v>0</v>
      </c>
      <c r="BQ771" s="129"/>
      <c r="BR771" s="6">
        <f t="shared" si="416"/>
        <v>0</v>
      </c>
      <c r="BS771" s="8">
        <v>86</v>
      </c>
      <c r="BT771" s="8">
        <v>79</v>
      </c>
      <c r="BU771" s="415">
        <f t="shared" si="412"/>
        <v>6.583333333333333</v>
      </c>
      <c r="BV771" s="421">
        <f t="shared" si="417"/>
        <v>38.278481012658233</v>
      </c>
      <c r="BW771" s="420">
        <f t="shared" si="403"/>
        <v>38.278481012658233</v>
      </c>
      <c r="BX771" s="420"/>
      <c r="BY771" s="21" t="str">
        <f t="shared" si="418"/>
        <v>GS-22</v>
      </c>
    </row>
    <row r="772" spans="1:77" ht="15.75" customHeight="1" thickBot="1" x14ac:dyDescent="0.25">
      <c r="A772" s="172" t="s">
        <v>594</v>
      </c>
      <c r="B772" s="1" t="s">
        <v>595</v>
      </c>
      <c r="C772" s="1" t="s">
        <v>596</v>
      </c>
      <c r="D772" s="1"/>
      <c r="E772" s="2"/>
      <c r="F772" s="589"/>
      <c r="G772" s="2">
        <v>573</v>
      </c>
      <c r="H772" s="679"/>
      <c r="I772" s="449"/>
      <c r="J772" s="452"/>
      <c r="K772" s="529" t="str">
        <f t="shared" si="410"/>
        <v>HB-FP</v>
      </c>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75"/>
      <c r="BA772" s="333"/>
      <c r="BB772" s="232">
        <f t="shared" si="419"/>
        <v>0</v>
      </c>
      <c r="BC772" s="232">
        <f t="shared" si="395"/>
        <v>0</v>
      </c>
      <c r="BE772" s="129"/>
      <c r="BF772" s="6">
        <f t="shared" si="415"/>
        <v>0</v>
      </c>
      <c r="BG772" s="129"/>
      <c r="BH772" s="6">
        <f t="shared" si="411"/>
        <v>0</v>
      </c>
      <c r="BI772" s="359"/>
      <c r="BJ772" s="6">
        <f t="shared" si="413"/>
        <v>0</v>
      </c>
      <c r="BK772" s="129"/>
      <c r="BM772" s="121"/>
      <c r="BN772" s="6">
        <f t="shared" si="408"/>
        <v>0</v>
      </c>
      <c r="BO772" s="129"/>
      <c r="BP772" s="6">
        <f t="shared" si="409"/>
        <v>0</v>
      </c>
      <c r="BQ772" s="129"/>
      <c r="BR772" s="6">
        <f t="shared" si="416"/>
        <v>0</v>
      </c>
      <c r="BS772" s="8">
        <v>24</v>
      </c>
      <c r="BT772" s="8">
        <v>24</v>
      </c>
      <c r="BU772" s="415">
        <f t="shared" si="412"/>
        <v>2</v>
      </c>
      <c r="BV772" s="421">
        <f t="shared" si="417"/>
        <v>286.5</v>
      </c>
      <c r="BW772" s="420">
        <f t="shared" si="403"/>
        <v>286.5</v>
      </c>
      <c r="BX772" s="420"/>
      <c r="BY772" s="21" t="str">
        <f t="shared" si="418"/>
        <v>HB-FP</v>
      </c>
    </row>
    <row r="773" spans="1:77" ht="16.5" customHeight="1" x14ac:dyDescent="0.2">
      <c r="A773" s="172" t="s">
        <v>597</v>
      </c>
      <c r="B773" s="1" t="s">
        <v>598</v>
      </c>
      <c r="C773" s="1" t="s">
        <v>596</v>
      </c>
      <c r="D773" s="1"/>
      <c r="E773" s="2"/>
      <c r="F773" s="589"/>
      <c r="G773" s="2">
        <v>104</v>
      </c>
      <c r="H773" s="679"/>
      <c r="I773" s="449"/>
      <c r="J773" s="554"/>
      <c r="K773" s="529" t="str">
        <f t="shared" si="410"/>
        <v>HFPLT</v>
      </c>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75"/>
      <c r="BA773" s="333"/>
      <c r="BB773" s="232">
        <f t="shared" si="419"/>
        <v>0</v>
      </c>
      <c r="BC773" s="232">
        <f t="shared" si="395"/>
        <v>0</v>
      </c>
      <c r="BE773" s="129"/>
      <c r="BF773" s="6">
        <f t="shared" si="415"/>
        <v>0</v>
      </c>
      <c r="BG773" s="129"/>
      <c r="BH773" s="6">
        <f t="shared" si="411"/>
        <v>0</v>
      </c>
      <c r="BI773" s="359"/>
      <c r="BJ773" s="6">
        <f t="shared" si="413"/>
        <v>0</v>
      </c>
      <c r="BK773" s="129"/>
      <c r="BM773" s="121"/>
      <c r="BN773" s="6">
        <f t="shared" si="408"/>
        <v>0</v>
      </c>
      <c r="BO773" s="129"/>
      <c r="BP773" s="6">
        <f t="shared" si="409"/>
        <v>0</v>
      </c>
      <c r="BQ773" s="129"/>
      <c r="BR773" s="6">
        <f t="shared" si="416"/>
        <v>0</v>
      </c>
      <c r="BS773" s="8">
        <v>181</v>
      </c>
      <c r="BT773" s="8">
        <v>202</v>
      </c>
      <c r="BU773" s="415">
        <f t="shared" si="412"/>
        <v>16.833333333333332</v>
      </c>
      <c r="BV773" s="421">
        <f t="shared" si="417"/>
        <v>6.1782178217821784</v>
      </c>
      <c r="BW773" s="420">
        <f t="shared" si="403"/>
        <v>6.1782178217821784</v>
      </c>
      <c r="BX773" s="420"/>
      <c r="BY773" s="21" t="str">
        <f t="shared" si="418"/>
        <v>HFPLT</v>
      </c>
    </row>
    <row r="774" spans="1:77" ht="15" customHeight="1" x14ac:dyDescent="0.2">
      <c r="A774" s="172" t="s">
        <v>648</v>
      </c>
      <c r="B774" s="1" t="s">
        <v>649</v>
      </c>
      <c r="C774" s="1" t="s">
        <v>596</v>
      </c>
      <c r="D774" s="1"/>
      <c r="E774" s="2"/>
      <c r="F774" s="589"/>
      <c r="G774" s="2">
        <v>1355</v>
      </c>
      <c r="H774" s="679"/>
      <c r="I774" s="449"/>
      <c r="J774" s="452"/>
      <c r="K774" s="529" t="str">
        <f t="shared" si="410"/>
        <v>HINGE SHIM-94</v>
      </c>
      <c r="L774" s="1" t="s">
        <v>1097</v>
      </c>
      <c r="M774" s="1"/>
      <c r="N774" s="375"/>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75"/>
      <c r="BA774" s="333"/>
      <c r="BB774" s="232">
        <f t="shared" si="419"/>
        <v>0</v>
      </c>
      <c r="BC774" s="232">
        <f t="shared" si="395"/>
        <v>0</v>
      </c>
      <c r="BE774" s="129"/>
      <c r="BF774" s="6">
        <f t="shared" si="415"/>
        <v>0</v>
      </c>
      <c r="BG774" s="129"/>
      <c r="BH774" s="6">
        <f t="shared" si="411"/>
        <v>0</v>
      </c>
      <c r="BI774" s="359"/>
      <c r="BJ774" s="6">
        <f t="shared" si="413"/>
        <v>0</v>
      </c>
      <c r="BK774" s="129"/>
      <c r="BM774" s="121"/>
      <c r="BN774" s="6">
        <f t="shared" si="408"/>
        <v>0</v>
      </c>
      <c r="BO774" s="129"/>
      <c r="BP774" s="6">
        <f t="shared" si="409"/>
        <v>0</v>
      </c>
      <c r="BQ774" s="129"/>
      <c r="BR774" s="6">
        <f t="shared" si="416"/>
        <v>0</v>
      </c>
      <c r="BS774" s="8">
        <v>158</v>
      </c>
      <c r="BT774" s="8">
        <v>170</v>
      </c>
      <c r="BU774" s="415">
        <f t="shared" si="412"/>
        <v>14.166666666666666</v>
      </c>
      <c r="BV774" s="421">
        <f t="shared" si="417"/>
        <v>95.64705882352942</v>
      </c>
      <c r="BW774" s="420">
        <f t="shared" si="403"/>
        <v>95.64705882352942</v>
      </c>
      <c r="BX774" s="420"/>
      <c r="BY774" s="21" t="str">
        <f t="shared" si="418"/>
        <v>HINGE SHIM-94</v>
      </c>
    </row>
    <row r="775" spans="1:77" ht="15.75" customHeight="1" x14ac:dyDescent="0.2">
      <c r="A775" s="172" t="s">
        <v>608</v>
      </c>
      <c r="B775" s="1" t="s">
        <v>609</v>
      </c>
      <c r="C775" s="1" t="s">
        <v>673</v>
      </c>
      <c r="D775" s="1"/>
      <c r="E775" s="2"/>
      <c r="F775" s="589"/>
      <c r="G775" s="2">
        <v>0</v>
      </c>
      <c r="H775" s="679"/>
      <c r="I775" s="449"/>
      <c r="J775" s="452"/>
      <c r="K775" s="529" t="str">
        <f t="shared" si="410"/>
        <v>HSADJ-516</v>
      </c>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75"/>
      <c r="BA775" s="333"/>
      <c r="BB775" s="232">
        <f t="shared" si="419"/>
        <v>0</v>
      </c>
      <c r="BC775" s="232">
        <f t="shared" si="395"/>
        <v>0</v>
      </c>
      <c r="BE775" s="129"/>
      <c r="BF775" s="6">
        <f t="shared" si="415"/>
        <v>0</v>
      </c>
      <c r="BG775" s="129"/>
      <c r="BH775" s="6">
        <f t="shared" si="411"/>
        <v>0</v>
      </c>
      <c r="BI775" s="359"/>
      <c r="BJ775" s="6">
        <f t="shared" si="413"/>
        <v>0</v>
      </c>
      <c r="BK775" s="129"/>
      <c r="BM775" s="121"/>
      <c r="BN775" s="6">
        <f t="shared" si="408"/>
        <v>0</v>
      </c>
      <c r="BO775" s="129"/>
      <c r="BP775" s="6">
        <f t="shared" si="409"/>
        <v>0</v>
      </c>
      <c r="BQ775" s="129"/>
      <c r="BR775" s="6">
        <f t="shared" si="416"/>
        <v>0</v>
      </c>
      <c r="BU775" s="415">
        <f t="shared" si="412"/>
        <v>0</v>
      </c>
      <c r="BV775" s="421">
        <f t="shared" si="417"/>
        <v>0</v>
      </c>
      <c r="BW775" s="420">
        <f t="shared" si="403"/>
        <v>0</v>
      </c>
      <c r="BX775" s="420"/>
      <c r="BY775" s="21" t="str">
        <f t="shared" si="418"/>
        <v>HSADJ-516</v>
      </c>
    </row>
    <row r="776" spans="1:77" ht="15.75" customHeight="1" x14ac:dyDescent="0.2">
      <c r="A776" s="172" t="s">
        <v>574</v>
      </c>
      <c r="B776" s="1" t="s">
        <v>575</v>
      </c>
      <c r="C776" s="1" t="s">
        <v>602</v>
      </c>
      <c r="D776" s="1">
        <v>18</v>
      </c>
      <c r="E776" s="2"/>
      <c r="F776" s="589"/>
      <c r="G776" s="2">
        <v>282</v>
      </c>
      <c r="H776" s="679"/>
      <c r="I776" s="449"/>
      <c r="J776" s="452"/>
      <c r="K776" s="529" t="str">
        <f t="shared" si="410"/>
        <v>HSHIMS-B</v>
      </c>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75"/>
      <c r="BA776" s="333"/>
      <c r="BB776" s="232">
        <f t="shared" si="419"/>
        <v>0</v>
      </c>
      <c r="BC776" s="232">
        <f t="shared" si="395"/>
        <v>0</v>
      </c>
      <c r="BE776" s="129"/>
      <c r="BF776" s="6">
        <f t="shared" si="415"/>
        <v>0</v>
      </c>
      <c r="BG776" s="129"/>
      <c r="BH776" s="6">
        <f t="shared" si="411"/>
        <v>0</v>
      </c>
      <c r="BI776" s="359"/>
      <c r="BJ776" s="6">
        <f t="shared" si="413"/>
        <v>0</v>
      </c>
      <c r="BK776" s="129"/>
      <c r="BM776" s="121"/>
      <c r="BN776" s="6">
        <f t="shared" si="408"/>
        <v>0</v>
      </c>
      <c r="BO776" s="129"/>
      <c r="BP776" s="6">
        <f t="shared" si="409"/>
        <v>0</v>
      </c>
      <c r="BQ776" s="129"/>
      <c r="BR776" s="6">
        <f t="shared" si="416"/>
        <v>0</v>
      </c>
      <c r="BS776" s="8">
        <v>37</v>
      </c>
      <c r="BT776" s="8">
        <v>37</v>
      </c>
      <c r="BU776" s="415">
        <f t="shared" si="412"/>
        <v>3.0833333333333335</v>
      </c>
      <c r="BV776" s="421">
        <f t="shared" si="417"/>
        <v>91.459459459459453</v>
      </c>
      <c r="BW776" s="420">
        <f t="shared" si="403"/>
        <v>91.459459459459453</v>
      </c>
      <c r="BX776" s="420"/>
      <c r="BY776" s="21" t="str">
        <f t="shared" si="418"/>
        <v>HSHIMS-B</v>
      </c>
    </row>
    <row r="777" spans="1:77" ht="15.75" customHeight="1" x14ac:dyDescent="0.2">
      <c r="A777" s="172" t="s">
        <v>592</v>
      </c>
      <c r="B777" s="1" t="s">
        <v>593</v>
      </c>
      <c r="C777" s="1" t="s">
        <v>579</v>
      </c>
      <c r="D777" s="1"/>
      <c r="E777" s="2"/>
      <c r="F777" s="589"/>
      <c r="G777" s="2">
        <v>19</v>
      </c>
      <c r="H777" s="679"/>
      <c r="I777" s="449"/>
      <c r="J777" s="452"/>
      <c r="K777" s="529" t="str">
        <f t="shared" si="410"/>
        <v>HT412</v>
      </c>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75"/>
      <c r="BA777" s="333"/>
      <c r="BB777" s="232">
        <f t="shared" si="419"/>
        <v>0</v>
      </c>
      <c r="BC777" s="232">
        <f t="shared" ref="BC777:BC822" si="420">BB777*$BC$5</f>
        <v>0</v>
      </c>
      <c r="BE777" s="129"/>
      <c r="BF777" s="6">
        <f t="shared" si="415"/>
        <v>0</v>
      </c>
      <c r="BG777" s="129"/>
      <c r="BH777" s="6">
        <f t="shared" si="411"/>
        <v>0</v>
      </c>
      <c r="BI777" s="359"/>
      <c r="BJ777" s="6">
        <f t="shared" si="413"/>
        <v>0</v>
      </c>
      <c r="BK777" s="129"/>
      <c r="BM777" s="121"/>
      <c r="BN777" s="6">
        <f t="shared" si="408"/>
        <v>0</v>
      </c>
      <c r="BO777" s="129"/>
      <c r="BP777" s="6">
        <f t="shared" si="409"/>
        <v>0</v>
      </c>
      <c r="BQ777" s="129"/>
      <c r="BR777" s="6">
        <f t="shared" si="416"/>
        <v>0</v>
      </c>
      <c r="BU777" s="415">
        <f t="shared" si="412"/>
        <v>0</v>
      </c>
      <c r="BV777" s="421">
        <f t="shared" si="417"/>
        <v>0</v>
      </c>
      <c r="BW777" s="420">
        <f t="shared" si="403"/>
        <v>0</v>
      </c>
      <c r="BX777" s="420"/>
      <c r="BY777" s="21" t="str">
        <f t="shared" si="418"/>
        <v>HT412</v>
      </c>
    </row>
    <row r="778" spans="1:77" ht="15.75" customHeight="1" thickBot="1" x14ac:dyDescent="0.25">
      <c r="A778" s="171" t="s">
        <v>84</v>
      </c>
      <c r="B778" s="2" t="s">
        <v>85</v>
      </c>
      <c r="C778" s="1" t="s">
        <v>297</v>
      </c>
      <c r="D778" s="1">
        <v>11</v>
      </c>
      <c r="E778" s="2"/>
      <c r="F778" s="589"/>
      <c r="G778" s="2">
        <v>307</v>
      </c>
      <c r="H778" s="679"/>
      <c r="I778" s="449"/>
      <c r="J778" s="452"/>
      <c r="K778" s="529" t="str">
        <f t="shared" si="410"/>
        <v>LFF</v>
      </c>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75"/>
      <c r="BA778" s="333"/>
      <c r="BB778" s="232">
        <f t="shared" si="419"/>
        <v>0</v>
      </c>
      <c r="BC778" s="232">
        <f t="shared" si="420"/>
        <v>0</v>
      </c>
      <c r="BE778" s="129"/>
      <c r="BF778" s="6">
        <f t="shared" si="415"/>
        <v>0</v>
      </c>
      <c r="BG778" s="129"/>
      <c r="BH778" s="6">
        <f t="shared" si="411"/>
        <v>0</v>
      </c>
      <c r="BI778" s="359"/>
      <c r="BJ778" s="6">
        <f t="shared" si="413"/>
        <v>0</v>
      </c>
      <c r="BK778" s="129"/>
      <c r="BM778" s="121"/>
      <c r="BN778" s="6">
        <f t="shared" si="408"/>
        <v>0</v>
      </c>
      <c r="BO778" s="129"/>
      <c r="BP778" s="6">
        <f t="shared" si="409"/>
        <v>0</v>
      </c>
      <c r="BQ778" s="129"/>
      <c r="BR778" s="6">
        <f t="shared" si="416"/>
        <v>0</v>
      </c>
      <c r="BS778" s="8">
        <v>81</v>
      </c>
      <c r="BT778" s="8">
        <v>91</v>
      </c>
      <c r="BU778" s="415">
        <f t="shared" si="412"/>
        <v>7.583333333333333</v>
      </c>
      <c r="BV778" s="421">
        <f t="shared" si="417"/>
        <v>40.483516483516482</v>
      </c>
      <c r="BW778" s="420">
        <f t="shared" si="403"/>
        <v>40.483516483516482</v>
      </c>
      <c r="BX778" s="420"/>
      <c r="BY778" s="21" t="str">
        <f t="shared" si="418"/>
        <v>LFF</v>
      </c>
    </row>
    <row r="779" spans="1:77" ht="15.75" customHeight="1" x14ac:dyDescent="0.2">
      <c r="A779" s="171" t="s">
        <v>1310</v>
      </c>
      <c r="B779" s="1" t="s">
        <v>71</v>
      </c>
      <c r="C779" s="1" t="s">
        <v>303</v>
      </c>
      <c r="D779" s="1">
        <v>16</v>
      </c>
      <c r="E779" s="2"/>
      <c r="F779" s="589"/>
      <c r="G779" s="2">
        <v>163</v>
      </c>
      <c r="H779" s="679"/>
      <c r="I779" s="449"/>
      <c r="J779" s="554"/>
      <c r="K779" s="529" t="str">
        <f t="shared" si="410"/>
        <v>MAS575-4</v>
      </c>
      <c r="L779" s="1" t="s">
        <v>1352</v>
      </c>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75"/>
      <c r="BA779" s="333"/>
      <c r="BB779" s="232">
        <f t="shared" si="419"/>
        <v>0</v>
      </c>
      <c r="BC779" s="232">
        <f t="shared" si="420"/>
        <v>0</v>
      </c>
      <c r="BE779" s="129"/>
      <c r="BF779" s="6">
        <f t="shared" si="415"/>
        <v>0</v>
      </c>
      <c r="BG779" s="129"/>
      <c r="BH779" s="6">
        <f t="shared" si="411"/>
        <v>0</v>
      </c>
      <c r="BI779" s="359"/>
      <c r="BJ779" s="6">
        <f t="shared" si="413"/>
        <v>0</v>
      </c>
      <c r="BK779" s="129"/>
      <c r="BM779" s="121"/>
      <c r="BN779" s="6">
        <f t="shared" si="408"/>
        <v>0</v>
      </c>
      <c r="BO779" s="129"/>
      <c r="BP779" s="6">
        <f t="shared" si="409"/>
        <v>0</v>
      </c>
      <c r="BQ779" s="129"/>
      <c r="BR779" s="6">
        <f t="shared" si="416"/>
        <v>0</v>
      </c>
      <c r="BS779" s="8">
        <v>1008</v>
      </c>
      <c r="BT779" s="8">
        <v>1008</v>
      </c>
      <c r="BU779" s="415">
        <f t="shared" si="412"/>
        <v>84</v>
      </c>
      <c r="BV779" s="421">
        <f t="shared" si="417"/>
        <v>1.9404761904761905</v>
      </c>
      <c r="BW779" s="420">
        <f t="shared" si="403"/>
        <v>1.9404761904761905</v>
      </c>
      <c r="BX779" s="420"/>
      <c r="BY779" s="21" t="str">
        <f t="shared" si="418"/>
        <v>MAS575-4</v>
      </c>
    </row>
    <row r="780" spans="1:77" ht="15.75" customHeight="1" x14ac:dyDescent="0.2">
      <c r="A780" s="172" t="s">
        <v>1311</v>
      </c>
      <c r="B780" s="1" t="s">
        <v>71</v>
      </c>
      <c r="C780" s="1" t="s">
        <v>302</v>
      </c>
      <c r="D780" s="1">
        <v>16</v>
      </c>
      <c r="E780" s="2"/>
      <c r="F780" s="589"/>
      <c r="G780" s="2">
        <v>0</v>
      </c>
      <c r="H780" s="679"/>
      <c r="I780" s="449"/>
      <c r="J780" s="452"/>
      <c r="K780" s="529" t="str">
        <f t="shared" si="410"/>
        <v>MAS675-3</v>
      </c>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75"/>
      <c r="BA780" s="333"/>
      <c r="BB780" s="232">
        <f t="shared" si="419"/>
        <v>0</v>
      </c>
      <c r="BC780" s="232">
        <f t="shared" si="420"/>
        <v>0</v>
      </c>
      <c r="BE780" s="129"/>
      <c r="BF780" s="6">
        <f t="shared" si="415"/>
        <v>0</v>
      </c>
      <c r="BG780" s="129"/>
      <c r="BH780" s="6">
        <f t="shared" si="411"/>
        <v>0</v>
      </c>
      <c r="BI780" s="359"/>
      <c r="BJ780" s="6">
        <f t="shared" si="413"/>
        <v>0</v>
      </c>
      <c r="BK780" s="129"/>
      <c r="BM780" s="121"/>
      <c r="BN780" s="6">
        <f t="shared" si="408"/>
        <v>0</v>
      </c>
      <c r="BO780" s="129"/>
      <c r="BP780" s="6">
        <f t="shared" si="409"/>
        <v>0</v>
      </c>
      <c r="BQ780" s="129"/>
      <c r="BR780" s="6">
        <f t="shared" si="416"/>
        <v>0</v>
      </c>
      <c r="BU780" s="415">
        <f t="shared" si="412"/>
        <v>0</v>
      </c>
      <c r="BV780" s="421">
        <f t="shared" si="417"/>
        <v>0</v>
      </c>
      <c r="BW780" s="420">
        <f t="shared" si="403"/>
        <v>0</v>
      </c>
      <c r="BX780" s="420"/>
      <c r="BY780" s="21" t="str">
        <f t="shared" si="418"/>
        <v>MAS675-3</v>
      </c>
    </row>
    <row r="781" spans="1:77" ht="17.25" customHeight="1" x14ac:dyDescent="0.2">
      <c r="A781" s="172" t="s">
        <v>1312</v>
      </c>
      <c r="B781" s="1" t="s">
        <v>71</v>
      </c>
      <c r="C781" s="1" t="s">
        <v>301</v>
      </c>
      <c r="D781" s="1">
        <v>16</v>
      </c>
      <c r="E781" s="2"/>
      <c r="F781" s="589"/>
      <c r="G781" s="2">
        <v>69</v>
      </c>
      <c r="H781" s="679"/>
      <c r="I781" s="449"/>
      <c r="J781" s="452"/>
      <c r="K781" s="529" t="str">
        <f t="shared" si="410"/>
        <v>MAS775-2</v>
      </c>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75"/>
      <c r="BA781" s="333"/>
      <c r="BB781" s="232">
        <f t="shared" si="419"/>
        <v>0</v>
      </c>
      <c r="BC781" s="232">
        <f>BB781*$BC$5</f>
        <v>0</v>
      </c>
      <c r="BE781" s="129"/>
      <c r="BF781" s="6">
        <f t="shared" si="415"/>
        <v>0</v>
      </c>
      <c r="BG781" s="129"/>
      <c r="BH781" s="6">
        <f t="shared" si="411"/>
        <v>0</v>
      </c>
      <c r="BI781" s="359"/>
      <c r="BJ781" s="6">
        <f t="shared" si="413"/>
        <v>0</v>
      </c>
      <c r="BK781" s="129"/>
      <c r="BM781" s="121"/>
      <c r="BN781" s="6">
        <f t="shared" si="408"/>
        <v>0</v>
      </c>
      <c r="BO781" s="129"/>
      <c r="BP781" s="6">
        <f t="shared" si="409"/>
        <v>0</v>
      </c>
      <c r="BQ781" s="129"/>
      <c r="BR781" s="6">
        <f t="shared" si="416"/>
        <v>0</v>
      </c>
      <c r="BS781" s="8">
        <v>32</v>
      </c>
      <c r="BT781" s="8">
        <v>32</v>
      </c>
      <c r="BU781" s="415">
        <f t="shared" si="412"/>
        <v>2.6666666666666665</v>
      </c>
      <c r="BV781" s="421">
        <f t="shared" si="417"/>
        <v>25.875</v>
      </c>
      <c r="BW781" s="420">
        <f t="shared" si="403"/>
        <v>25.875</v>
      </c>
      <c r="BX781" s="420"/>
      <c r="BY781" s="21" t="str">
        <f t="shared" si="418"/>
        <v>MAS775-2</v>
      </c>
    </row>
    <row r="782" spans="1:77" ht="15.75" customHeight="1" x14ac:dyDescent="0.2">
      <c r="A782" s="172" t="s">
        <v>1313</v>
      </c>
      <c r="B782" s="1" t="s">
        <v>71</v>
      </c>
      <c r="C782" s="1" t="s">
        <v>1050</v>
      </c>
      <c r="D782" s="1">
        <v>16</v>
      </c>
      <c r="E782" s="2"/>
      <c r="F782" s="589"/>
      <c r="G782" s="2">
        <v>47</v>
      </c>
      <c r="H782" s="679"/>
      <c r="I782" s="449"/>
      <c r="J782" s="452"/>
      <c r="K782" s="529" t="str">
        <f t="shared" si="410"/>
        <v>MAS825-5</v>
      </c>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75"/>
      <c r="BA782" s="333"/>
      <c r="BB782" s="232">
        <f t="shared" si="419"/>
        <v>0</v>
      </c>
      <c r="BC782" s="232">
        <f t="shared" si="420"/>
        <v>0</v>
      </c>
      <c r="BE782" s="129"/>
      <c r="BF782" s="6">
        <f t="shared" si="415"/>
        <v>0</v>
      </c>
      <c r="BG782" s="129"/>
      <c r="BH782" s="6">
        <f t="shared" si="411"/>
        <v>0</v>
      </c>
      <c r="BI782" s="359"/>
      <c r="BJ782" s="6">
        <f t="shared" si="413"/>
        <v>0</v>
      </c>
      <c r="BK782" s="129"/>
      <c r="BM782" s="121"/>
      <c r="BN782" s="6">
        <f t="shared" si="408"/>
        <v>0</v>
      </c>
      <c r="BO782" s="129"/>
      <c r="BP782" s="6">
        <f t="shared" si="409"/>
        <v>0</v>
      </c>
      <c r="BQ782" s="129"/>
      <c r="BR782" s="6">
        <f t="shared" si="416"/>
        <v>0</v>
      </c>
      <c r="BS782" s="8">
        <v>12</v>
      </c>
      <c r="BT782" s="8">
        <v>12</v>
      </c>
      <c r="BU782" s="415">
        <f t="shared" si="412"/>
        <v>1</v>
      </c>
      <c r="BV782" s="421">
        <f t="shared" si="417"/>
        <v>47</v>
      </c>
      <c r="BW782" s="420">
        <f t="shared" si="403"/>
        <v>47</v>
      </c>
      <c r="BX782" s="420"/>
      <c r="BY782" s="21" t="str">
        <f t="shared" si="418"/>
        <v>MAS825-5</v>
      </c>
    </row>
    <row r="783" spans="1:77" ht="15.75" customHeight="1" x14ac:dyDescent="0.2">
      <c r="A783" s="172" t="s">
        <v>1314</v>
      </c>
      <c r="B783" s="1" t="s">
        <v>71</v>
      </c>
      <c r="C783" s="1" t="s">
        <v>300</v>
      </c>
      <c r="D783" s="1">
        <v>16</v>
      </c>
      <c r="E783" s="2"/>
      <c r="F783" s="589"/>
      <c r="G783" s="2">
        <v>197</v>
      </c>
      <c r="H783" s="679"/>
      <c r="I783" s="449"/>
      <c r="J783" s="452"/>
      <c r="K783" s="529" t="str">
        <f t="shared" si="410"/>
        <v>MAS875-1</v>
      </c>
      <c r="L783" s="1" t="s">
        <v>1352</v>
      </c>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75"/>
      <c r="BA783" s="333"/>
      <c r="BB783" s="232">
        <f t="shared" si="419"/>
        <v>0</v>
      </c>
      <c r="BC783" s="232">
        <f t="shared" si="420"/>
        <v>0</v>
      </c>
      <c r="BE783" s="129"/>
      <c r="BF783" s="6">
        <f t="shared" si="415"/>
        <v>0</v>
      </c>
      <c r="BG783" s="129"/>
      <c r="BH783" s="6">
        <f t="shared" si="411"/>
        <v>0</v>
      </c>
      <c r="BI783" s="359"/>
      <c r="BJ783" s="6">
        <f t="shared" si="413"/>
        <v>0</v>
      </c>
      <c r="BK783" s="129"/>
      <c r="BM783" s="121"/>
      <c r="BN783" s="6">
        <f t="shared" si="408"/>
        <v>0</v>
      </c>
      <c r="BO783" s="129"/>
      <c r="BP783" s="6">
        <f t="shared" si="409"/>
        <v>0</v>
      </c>
      <c r="BQ783" s="129"/>
      <c r="BR783" s="6">
        <f t="shared" si="416"/>
        <v>0</v>
      </c>
      <c r="BS783" s="8">
        <v>40</v>
      </c>
      <c r="BT783" s="8">
        <v>40</v>
      </c>
      <c r="BU783" s="415">
        <f t="shared" si="412"/>
        <v>3.3333333333333335</v>
      </c>
      <c r="BV783" s="421">
        <f t="shared" si="417"/>
        <v>59.099999999999994</v>
      </c>
      <c r="BW783" s="420">
        <f t="shared" si="403"/>
        <v>59.099999999999994</v>
      </c>
      <c r="BX783" s="420"/>
      <c r="BY783" s="21" t="str">
        <f t="shared" si="418"/>
        <v>MAS875-1</v>
      </c>
    </row>
    <row r="784" spans="1:77" ht="16.5" customHeight="1" x14ac:dyDescent="0.2">
      <c r="A784" s="172" t="s">
        <v>50</v>
      </c>
      <c r="B784" s="1" t="s">
        <v>50</v>
      </c>
      <c r="C784" s="1" t="s">
        <v>294</v>
      </c>
      <c r="D784" s="1"/>
      <c r="E784" s="2"/>
      <c r="F784" s="589"/>
      <c r="G784" s="2">
        <v>707</v>
      </c>
      <c r="H784" s="679"/>
      <c r="I784" s="449"/>
      <c r="J784" s="452"/>
      <c r="K784" s="529" t="str">
        <f t="shared" si="410"/>
        <v>MAS01</v>
      </c>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75"/>
      <c r="BA784" s="333"/>
      <c r="BB784" s="232">
        <f t="shared" si="419"/>
        <v>0</v>
      </c>
      <c r="BC784" s="232">
        <f>BB784*$BC$5</f>
        <v>0</v>
      </c>
      <c r="BE784" s="129"/>
      <c r="BF784" s="6">
        <f t="shared" si="415"/>
        <v>0</v>
      </c>
      <c r="BG784" s="129"/>
      <c r="BH784" s="6">
        <f t="shared" si="411"/>
        <v>0</v>
      </c>
      <c r="BI784" s="359"/>
      <c r="BJ784" s="6">
        <f t="shared" si="413"/>
        <v>0</v>
      </c>
      <c r="BK784" s="129"/>
      <c r="BM784" s="121"/>
      <c r="BN784" s="6">
        <f t="shared" si="408"/>
        <v>0</v>
      </c>
      <c r="BO784" s="129"/>
      <c r="BP784" s="6">
        <f t="shared" si="409"/>
        <v>0</v>
      </c>
      <c r="BQ784" s="698"/>
      <c r="BR784" s="6">
        <f t="shared" si="416"/>
        <v>0</v>
      </c>
      <c r="BS784" s="8">
        <v>1108</v>
      </c>
      <c r="BT784" s="8">
        <v>1076</v>
      </c>
      <c r="BU784" s="415">
        <f t="shared" si="412"/>
        <v>89.666666666666671</v>
      </c>
      <c r="BV784" s="421">
        <f t="shared" si="417"/>
        <v>7.8847583643122672</v>
      </c>
      <c r="BW784" s="420">
        <f t="shared" si="403"/>
        <v>7.8847583643122672</v>
      </c>
      <c r="BX784" s="420"/>
      <c r="BY784" s="21" t="str">
        <f t="shared" si="418"/>
        <v>MAS01</v>
      </c>
    </row>
    <row r="785" spans="1:77" ht="15.75" customHeight="1" x14ac:dyDescent="0.2">
      <c r="A785" s="172" t="s">
        <v>1169</v>
      </c>
      <c r="B785" s="1" t="s">
        <v>932</v>
      </c>
      <c r="C785" s="1" t="s">
        <v>933</v>
      </c>
      <c r="D785" s="1"/>
      <c r="E785" s="2"/>
      <c r="F785" s="589"/>
      <c r="G785" s="2">
        <v>0</v>
      </c>
      <c r="H785" s="679"/>
      <c r="I785" s="449"/>
      <c r="J785" s="452"/>
      <c r="K785" s="529" t="str">
        <f t="shared" si="410"/>
        <v>MCLIP-33</v>
      </c>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75"/>
      <c r="BA785" s="333"/>
      <c r="BB785" s="232">
        <f t="shared" si="419"/>
        <v>0</v>
      </c>
      <c r="BC785" s="232">
        <f t="shared" si="420"/>
        <v>0</v>
      </c>
      <c r="BE785" s="129"/>
      <c r="BF785" s="6">
        <f t="shared" si="415"/>
        <v>0</v>
      </c>
      <c r="BG785" s="129"/>
      <c r="BH785" s="6">
        <f t="shared" si="411"/>
        <v>0</v>
      </c>
      <c r="BI785" s="359"/>
      <c r="BJ785" s="6">
        <f t="shared" si="413"/>
        <v>0</v>
      </c>
      <c r="BK785" s="129"/>
      <c r="BM785" s="121"/>
      <c r="BN785" s="6">
        <f t="shared" si="408"/>
        <v>0</v>
      </c>
      <c r="BO785" s="129"/>
      <c r="BP785" s="6">
        <f t="shared" si="409"/>
        <v>0</v>
      </c>
      <c r="BQ785" s="129"/>
      <c r="BR785" s="6">
        <f t="shared" si="416"/>
        <v>0</v>
      </c>
      <c r="BU785" s="415">
        <f t="shared" si="412"/>
        <v>0</v>
      </c>
      <c r="BV785" s="421">
        <f t="shared" si="417"/>
        <v>0</v>
      </c>
      <c r="BW785" s="420">
        <f t="shared" si="403"/>
        <v>0</v>
      </c>
      <c r="BX785" s="420"/>
      <c r="BY785" s="21" t="str">
        <f t="shared" si="418"/>
        <v>MCLIP-33</v>
      </c>
    </row>
    <row r="786" spans="1:77" ht="15.75" customHeight="1" x14ac:dyDescent="0.2">
      <c r="A786" s="172" t="s">
        <v>65</v>
      </c>
      <c r="B786" s="1" t="s">
        <v>66</v>
      </c>
      <c r="C786" s="1" t="s">
        <v>68</v>
      </c>
      <c r="D786" s="1">
        <v>12</v>
      </c>
      <c r="E786" s="2"/>
      <c r="F786" s="589"/>
      <c r="G786" s="2">
        <v>183</v>
      </c>
      <c r="H786" s="679"/>
      <c r="I786" s="449"/>
      <c r="J786" s="452"/>
      <c r="K786" s="529" t="str">
        <f t="shared" si="410"/>
        <v>MLASA-4</v>
      </c>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75"/>
      <c r="BA786" s="333"/>
      <c r="BB786" s="232">
        <f t="shared" si="419"/>
        <v>0</v>
      </c>
      <c r="BC786" s="232">
        <f t="shared" si="420"/>
        <v>0</v>
      </c>
      <c r="BE786" s="129"/>
      <c r="BF786" s="6">
        <f t="shared" si="415"/>
        <v>0</v>
      </c>
      <c r="BG786" s="129"/>
      <c r="BH786" s="6">
        <f t="shared" si="411"/>
        <v>0</v>
      </c>
      <c r="BI786" s="359"/>
      <c r="BJ786" s="6">
        <f t="shared" si="413"/>
        <v>0</v>
      </c>
      <c r="BK786" s="129"/>
      <c r="BM786" s="121"/>
      <c r="BN786" s="6">
        <f t="shared" si="408"/>
        <v>0</v>
      </c>
      <c r="BO786" s="129"/>
      <c r="BP786" s="6">
        <f t="shared" si="409"/>
        <v>0</v>
      </c>
      <c r="BQ786" s="129"/>
      <c r="BR786" s="6">
        <f t="shared" si="416"/>
        <v>0</v>
      </c>
      <c r="BS786" s="8">
        <v>12</v>
      </c>
      <c r="BT786" s="8">
        <v>11</v>
      </c>
      <c r="BU786" s="415">
        <f t="shared" si="412"/>
        <v>0.91666666666666663</v>
      </c>
      <c r="BV786" s="421">
        <f t="shared" si="417"/>
        <v>199.63636363636365</v>
      </c>
      <c r="BW786" s="420">
        <f t="shared" si="403"/>
        <v>199.63636363636365</v>
      </c>
      <c r="BX786" s="420"/>
      <c r="BY786" s="21" t="str">
        <f t="shared" si="418"/>
        <v>MLASA-4</v>
      </c>
    </row>
    <row r="787" spans="1:77" ht="15.75" customHeight="1" thickBot="1" x14ac:dyDescent="0.25">
      <c r="A787" s="172" t="s">
        <v>64</v>
      </c>
      <c r="B787" s="1" t="s">
        <v>66</v>
      </c>
      <c r="C787" s="1" t="s">
        <v>67</v>
      </c>
      <c r="D787" s="1">
        <v>12</v>
      </c>
      <c r="E787" s="2"/>
      <c r="F787" s="589"/>
      <c r="G787" s="2">
        <v>211</v>
      </c>
      <c r="H787" s="679"/>
      <c r="I787" s="449"/>
      <c r="J787" s="452"/>
      <c r="K787" s="529" t="str">
        <f t="shared" si="410"/>
        <v>MLCYL-3</v>
      </c>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75"/>
      <c r="BA787" s="333"/>
      <c r="BB787" s="232">
        <f t="shared" si="419"/>
        <v>0</v>
      </c>
      <c r="BC787" s="232">
        <f t="shared" si="420"/>
        <v>0</v>
      </c>
      <c r="BE787" s="129"/>
      <c r="BF787" s="6">
        <f t="shared" si="415"/>
        <v>0</v>
      </c>
      <c r="BG787" s="129"/>
      <c r="BH787" s="6">
        <f t="shared" si="411"/>
        <v>0</v>
      </c>
      <c r="BI787" s="359"/>
      <c r="BJ787" s="6">
        <f t="shared" si="413"/>
        <v>0</v>
      </c>
      <c r="BK787" s="129"/>
      <c r="BM787" s="121"/>
      <c r="BN787" s="6">
        <f t="shared" si="408"/>
        <v>0</v>
      </c>
      <c r="BO787" s="129"/>
      <c r="BP787" s="6">
        <f t="shared" si="409"/>
        <v>0</v>
      </c>
      <c r="BQ787" s="129"/>
      <c r="BR787" s="6">
        <f t="shared" si="416"/>
        <v>0</v>
      </c>
      <c r="BU787" s="415">
        <f t="shared" si="412"/>
        <v>0</v>
      </c>
      <c r="BV787" s="421">
        <f t="shared" si="417"/>
        <v>0</v>
      </c>
      <c r="BW787" s="420">
        <f t="shared" si="403"/>
        <v>0</v>
      </c>
      <c r="BX787" s="420"/>
      <c r="BY787" s="21" t="str">
        <f t="shared" si="418"/>
        <v>MLCYL-3</v>
      </c>
    </row>
    <row r="788" spans="1:77" ht="16.5" customHeight="1" x14ac:dyDescent="0.2">
      <c r="A788" s="171" t="s">
        <v>82</v>
      </c>
      <c r="B788" s="2" t="s">
        <v>83</v>
      </c>
      <c r="C788" s="1" t="s">
        <v>293</v>
      </c>
      <c r="D788" s="1">
        <v>16</v>
      </c>
      <c r="E788" s="2"/>
      <c r="F788" s="589"/>
      <c r="G788" s="2">
        <v>55</v>
      </c>
      <c r="H788" s="679"/>
      <c r="I788" s="449"/>
      <c r="J788" s="554"/>
      <c r="K788" s="529" t="str">
        <f t="shared" si="410"/>
        <v>MLF86-1</v>
      </c>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75"/>
      <c r="BA788" s="333"/>
      <c r="BB788" s="232">
        <f t="shared" si="419"/>
        <v>0</v>
      </c>
      <c r="BC788" s="232">
        <f t="shared" si="420"/>
        <v>0</v>
      </c>
      <c r="BE788" s="129"/>
      <c r="BF788" s="6">
        <f t="shared" si="415"/>
        <v>0</v>
      </c>
      <c r="BG788" s="129"/>
      <c r="BH788" s="6">
        <f t="shared" si="411"/>
        <v>0</v>
      </c>
      <c r="BI788" s="359"/>
      <c r="BJ788" s="6">
        <f t="shared" si="413"/>
        <v>0</v>
      </c>
      <c r="BK788" s="129"/>
      <c r="BM788" s="121"/>
      <c r="BN788" s="6">
        <f t="shared" si="408"/>
        <v>0</v>
      </c>
      <c r="BO788" s="129"/>
      <c r="BP788" s="6">
        <f t="shared" si="409"/>
        <v>0</v>
      </c>
      <c r="BQ788" s="129"/>
      <c r="BR788" s="6">
        <f t="shared" si="416"/>
        <v>0</v>
      </c>
      <c r="BS788" s="8">
        <v>45</v>
      </c>
      <c r="BT788" s="8">
        <v>66</v>
      </c>
      <c r="BU788" s="415">
        <f t="shared" si="412"/>
        <v>5.5</v>
      </c>
      <c r="BV788" s="421">
        <f t="shared" si="417"/>
        <v>10</v>
      </c>
      <c r="BW788" s="420">
        <f t="shared" si="403"/>
        <v>10</v>
      </c>
      <c r="BX788" s="420"/>
      <c r="BY788" s="21" t="str">
        <f t="shared" si="418"/>
        <v>MLF86-1</v>
      </c>
    </row>
    <row r="789" spans="1:77" ht="15.75" customHeight="1" x14ac:dyDescent="0.2">
      <c r="A789" s="172" t="s">
        <v>963</v>
      </c>
      <c r="B789" s="1" t="s">
        <v>678</v>
      </c>
      <c r="C789" s="349" t="s">
        <v>679</v>
      </c>
      <c r="D789" s="1"/>
      <c r="E789" s="6"/>
      <c r="F789" s="350" t="s">
        <v>969</v>
      </c>
      <c r="G789" s="2">
        <v>50</v>
      </c>
      <c r="H789" s="679"/>
      <c r="I789" s="449"/>
      <c r="J789" s="452"/>
      <c r="K789" s="529" t="str">
        <f t="shared" si="410"/>
        <v>MPAA-10</v>
      </c>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75"/>
      <c r="BA789" s="333"/>
      <c r="BB789" s="232">
        <f t="shared" si="419"/>
        <v>0</v>
      </c>
      <c r="BC789" s="232">
        <f t="shared" si="420"/>
        <v>0</v>
      </c>
      <c r="BE789" s="129"/>
      <c r="BF789" s="6">
        <f t="shared" si="415"/>
        <v>0</v>
      </c>
      <c r="BG789" s="129"/>
      <c r="BH789" s="6">
        <f t="shared" si="411"/>
        <v>0</v>
      </c>
      <c r="BI789" s="359"/>
      <c r="BJ789" s="6">
        <f t="shared" si="413"/>
        <v>0</v>
      </c>
      <c r="BK789" s="129"/>
      <c r="BM789" s="121"/>
      <c r="BN789" s="6">
        <f t="shared" si="408"/>
        <v>0</v>
      </c>
      <c r="BO789" s="129"/>
      <c r="BP789" s="6">
        <f t="shared" si="409"/>
        <v>0</v>
      </c>
      <c r="BQ789" s="129"/>
      <c r="BR789" s="6">
        <f t="shared" si="416"/>
        <v>0</v>
      </c>
      <c r="BU789" s="415">
        <f t="shared" si="412"/>
        <v>0</v>
      </c>
      <c r="BV789" s="421">
        <f t="shared" si="417"/>
        <v>0</v>
      </c>
      <c r="BW789" s="420">
        <f t="shared" si="403"/>
        <v>0</v>
      </c>
      <c r="BX789" s="420"/>
      <c r="BY789" s="21" t="str">
        <f t="shared" si="418"/>
        <v>MPAA-10</v>
      </c>
    </row>
    <row r="790" spans="1:77" ht="15.75" customHeight="1" x14ac:dyDescent="0.2">
      <c r="A790" s="172" t="s">
        <v>654</v>
      </c>
      <c r="B790" s="1" t="s">
        <v>655</v>
      </c>
      <c r="C790" s="1" t="s">
        <v>656</v>
      </c>
      <c r="D790" s="1"/>
      <c r="E790" s="2"/>
      <c r="F790" s="589"/>
      <c r="G790" s="2">
        <v>298</v>
      </c>
      <c r="H790" s="679"/>
      <c r="I790" s="449"/>
      <c r="J790" s="452"/>
      <c r="K790" s="529" t="str">
        <f t="shared" si="410"/>
        <v>MS-832</v>
      </c>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75"/>
      <c r="BA790" s="84"/>
      <c r="BB790" s="232">
        <f t="shared" si="419"/>
        <v>0</v>
      </c>
      <c r="BC790" s="232">
        <f t="shared" si="420"/>
        <v>0</v>
      </c>
      <c r="BE790" s="129"/>
      <c r="BF790" s="6">
        <f t="shared" si="415"/>
        <v>0</v>
      </c>
      <c r="BG790" s="129"/>
      <c r="BH790" s="6">
        <f t="shared" si="411"/>
        <v>0</v>
      </c>
      <c r="BI790" s="359"/>
      <c r="BJ790" s="6">
        <f t="shared" si="413"/>
        <v>0</v>
      </c>
      <c r="BK790" s="129"/>
      <c r="BM790" s="121"/>
      <c r="BN790" s="6">
        <f t="shared" si="408"/>
        <v>0</v>
      </c>
      <c r="BO790" s="129"/>
      <c r="BP790" s="6">
        <f t="shared" si="409"/>
        <v>0</v>
      </c>
      <c r="BQ790" s="129"/>
      <c r="BR790" s="6">
        <f t="shared" si="416"/>
        <v>0</v>
      </c>
      <c r="BU790" s="415">
        <f t="shared" si="412"/>
        <v>0</v>
      </c>
      <c r="BV790" s="421">
        <f t="shared" si="417"/>
        <v>0</v>
      </c>
      <c r="BW790" s="420">
        <f t="shared" si="403"/>
        <v>0</v>
      </c>
      <c r="BX790" s="420"/>
      <c r="BY790" s="21" t="str">
        <f t="shared" si="418"/>
        <v>MS-832</v>
      </c>
    </row>
    <row r="791" spans="1:77" ht="15.75" customHeight="1" x14ac:dyDescent="0.2">
      <c r="A791" s="172" t="s">
        <v>346</v>
      </c>
      <c r="B791" s="1" t="s">
        <v>1507</v>
      </c>
      <c r="C791" s="1" t="s">
        <v>347</v>
      </c>
      <c r="D791" s="1">
        <v>16</v>
      </c>
      <c r="E791" s="2"/>
      <c r="F791" s="589"/>
      <c r="G791" s="2">
        <v>25</v>
      </c>
      <c r="H791" s="2"/>
      <c r="I791" s="449"/>
      <c r="J791" s="452"/>
      <c r="K791" s="529" t="str">
        <f t="shared" si="410"/>
        <v>MUL575</v>
      </c>
      <c r="L791" s="1" t="s">
        <v>1368</v>
      </c>
      <c r="M791" s="1" t="s">
        <v>1214</v>
      </c>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75"/>
      <c r="BA791" s="84"/>
      <c r="BB791" s="232">
        <f t="shared" si="419"/>
        <v>0</v>
      </c>
      <c r="BC791" s="232">
        <f t="shared" si="420"/>
        <v>0</v>
      </c>
      <c r="BE791" s="129"/>
      <c r="BF791" s="6">
        <f t="shared" si="415"/>
        <v>0</v>
      </c>
      <c r="BG791" s="129"/>
      <c r="BH791" s="6">
        <f t="shared" si="411"/>
        <v>0</v>
      </c>
      <c r="BI791" s="359"/>
      <c r="BJ791" s="6">
        <f t="shared" si="413"/>
        <v>0</v>
      </c>
      <c r="BK791" s="129"/>
      <c r="BM791" s="121"/>
      <c r="BN791" s="6">
        <f t="shared" si="408"/>
        <v>0</v>
      </c>
      <c r="BO791" s="129"/>
      <c r="BP791" s="6">
        <f t="shared" si="409"/>
        <v>0</v>
      </c>
      <c r="BQ791" s="129"/>
      <c r="BR791" s="6">
        <f t="shared" si="416"/>
        <v>0</v>
      </c>
      <c r="BS791" s="8">
        <v>34</v>
      </c>
      <c r="BT791" s="8">
        <v>38</v>
      </c>
      <c r="BU791" s="415">
        <f t="shared" si="412"/>
        <v>3.1666666666666665</v>
      </c>
      <c r="BV791" s="421">
        <f t="shared" si="417"/>
        <v>7.8947368421052637</v>
      </c>
      <c r="BW791" s="420">
        <f t="shared" si="403"/>
        <v>7.8947368421052637</v>
      </c>
      <c r="BX791" s="420"/>
      <c r="BY791" s="21" t="str">
        <f t="shared" si="418"/>
        <v>MUL575</v>
      </c>
    </row>
    <row r="792" spans="1:77" ht="15.75" customHeight="1" x14ac:dyDescent="0.2">
      <c r="A792" s="172" t="s">
        <v>638</v>
      </c>
      <c r="B792" s="1" t="s">
        <v>1507</v>
      </c>
      <c r="C792" s="1" t="s">
        <v>639</v>
      </c>
      <c r="D792" s="1">
        <v>16</v>
      </c>
      <c r="E792" s="2"/>
      <c r="F792" s="589"/>
      <c r="G792" s="2">
        <v>9</v>
      </c>
      <c r="H792" s="2"/>
      <c r="I792" s="449"/>
      <c r="J792" s="452"/>
      <c r="K792" s="529" t="str">
        <f t="shared" si="410"/>
        <v>MUL775</v>
      </c>
      <c r="L792" s="1" t="s">
        <v>1385</v>
      </c>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75"/>
      <c r="BA792" s="84"/>
      <c r="BB792" s="232">
        <f t="shared" si="419"/>
        <v>0</v>
      </c>
      <c r="BC792" s="232">
        <f t="shared" si="420"/>
        <v>0</v>
      </c>
      <c r="BE792" s="129"/>
      <c r="BF792" s="6">
        <f t="shared" si="415"/>
        <v>0</v>
      </c>
      <c r="BG792" s="129"/>
      <c r="BH792" s="6">
        <f t="shared" si="411"/>
        <v>0</v>
      </c>
      <c r="BI792" s="359"/>
      <c r="BJ792" s="6">
        <f t="shared" si="413"/>
        <v>0</v>
      </c>
      <c r="BK792" s="129"/>
      <c r="BM792" s="121"/>
      <c r="BN792" s="6">
        <f t="shared" si="408"/>
        <v>0</v>
      </c>
      <c r="BO792" s="129"/>
      <c r="BP792" s="6">
        <f t="shared" si="409"/>
        <v>0</v>
      </c>
      <c r="BQ792" s="129"/>
      <c r="BR792" s="6">
        <f t="shared" si="416"/>
        <v>0</v>
      </c>
      <c r="BU792" s="415">
        <f t="shared" si="412"/>
        <v>0</v>
      </c>
      <c r="BV792" s="421">
        <f t="shared" si="417"/>
        <v>0</v>
      </c>
      <c r="BW792" s="420">
        <f t="shared" si="403"/>
        <v>0</v>
      </c>
      <c r="BX792" s="420"/>
      <c r="BY792" s="21" t="str">
        <f t="shared" si="418"/>
        <v>MUL775</v>
      </c>
    </row>
    <row r="793" spans="1:77" ht="15.75" customHeight="1" x14ac:dyDescent="0.2">
      <c r="A793" s="172" t="s">
        <v>1139</v>
      </c>
      <c r="B793" s="1" t="s">
        <v>1507</v>
      </c>
      <c r="C793" s="1" t="s">
        <v>1140</v>
      </c>
      <c r="D793" s="1">
        <v>16</v>
      </c>
      <c r="E793" s="2"/>
      <c r="F793" s="589"/>
      <c r="G793" s="2">
        <v>22</v>
      </c>
      <c r="H793" s="2"/>
      <c r="I793" s="449"/>
      <c r="J793" s="452"/>
      <c r="K793" s="529" t="str">
        <f>A793</f>
        <v>MUL825</v>
      </c>
      <c r="L793" s="1" t="s">
        <v>1141</v>
      </c>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75"/>
      <c r="BA793" s="84"/>
      <c r="BB793" s="232">
        <f t="shared" si="419"/>
        <v>0</v>
      </c>
      <c r="BC793" s="232">
        <f>BB793*$BC$5</f>
        <v>0</v>
      </c>
      <c r="BE793" s="129"/>
      <c r="BF793" s="6">
        <f t="shared" si="415"/>
        <v>0</v>
      </c>
      <c r="BG793" s="129"/>
      <c r="BH793" s="6">
        <f t="shared" si="411"/>
        <v>0</v>
      </c>
      <c r="BI793" s="359"/>
      <c r="BJ793" s="6">
        <f t="shared" si="413"/>
        <v>0</v>
      </c>
      <c r="BK793" s="129"/>
      <c r="BM793" s="121"/>
      <c r="BN793" s="6">
        <f t="shared" si="408"/>
        <v>0</v>
      </c>
      <c r="BO793" s="129"/>
      <c r="BP793" s="6">
        <f t="shared" si="409"/>
        <v>0</v>
      </c>
      <c r="BQ793" s="129"/>
      <c r="BR793" s="6">
        <f t="shared" si="416"/>
        <v>0</v>
      </c>
      <c r="BS793" s="8">
        <v>1</v>
      </c>
      <c r="BT793" s="8">
        <v>1</v>
      </c>
      <c r="BU793" s="415">
        <f t="shared" si="412"/>
        <v>8.3333333333333329E-2</v>
      </c>
      <c r="BV793" s="421">
        <f t="shared" si="417"/>
        <v>264</v>
      </c>
      <c r="BW793" s="420">
        <f t="shared" si="403"/>
        <v>264</v>
      </c>
      <c r="BX793" s="420"/>
      <c r="BY793" s="21" t="str">
        <f t="shared" si="418"/>
        <v>MUL825</v>
      </c>
    </row>
    <row r="794" spans="1:77" ht="15.75" customHeight="1" x14ac:dyDescent="0.2">
      <c r="A794" s="172" t="s">
        <v>1159</v>
      </c>
      <c r="B794" s="1" t="s">
        <v>1507</v>
      </c>
      <c r="C794" s="1" t="s">
        <v>1160</v>
      </c>
      <c r="D794" s="1">
        <v>16</v>
      </c>
      <c r="E794" s="2"/>
      <c r="F794" s="589"/>
      <c r="G794" s="2">
        <v>3</v>
      </c>
      <c r="H794" s="2"/>
      <c r="I794" s="449"/>
      <c r="J794" s="452"/>
      <c r="K794" s="529" t="str">
        <f>A794</f>
        <v>MUL875</v>
      </c>
      <c r="L794" s="1" t="s">
        <v>1386</v>
      </c>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75"/>
      <c r="BA794" s="84"/>
      <c r="BB794" s="232">
        <f t="shared" si="419"/>
        <v>0</v>
      </c>
      <c r="BC794" s="232">
        <f>BB794*$BC$5</f>
        <v>0</v>
      </c>
      <c r="BE794" s="129"/>
      <c r="BF794" s="6">
        <f t="shared" si="415"/>
        <v>0</v>
      </c>
      <c r="BG794" s="129"/>
      <c r="BH794" s="6">
        <f t="shared" si="411"/>
        <v>0</v>
      </c>
      <c r="BI794" s="359"/>
      <c r="BJ794" s="6">
        <f t="shared" si="413"/>
        <v>0</v>
      </c>
      <c r="BK794" s="129"/>
      <c r="BM794" s="121"/>
      <c r="BN794" s="6">
        <f t="shared" ref="BN794:BN799" si="421">BM794*AZ794</f>
        <v>0</v>
      </c>
      <c r="BO794" s="129"/>
      <c r="BP794" s="6">
        <f t="shared" ref="BP794:BP799" si="422">BO794*AZ794</f>
        <v>0</v>
      </c>
      <c r="BQ794" s="129"/>
      <c r="BR794" s="6">
        <f t="shared" si="416"/>
        <v>0</v>
      </c>
      <c r="BU794" s="415">
        <f t="shared" si="412"/>
        <v>0</v>
      </c>
      <c r="BV794" s="421">
        <f t="shared" si="417"/>
        <v>0</v>
      </c>
      <c r="BW794" s="420">
        <f t="shared" si="403"/>
        <v>0</v>
      </c>
      <c r="BX794" s="420"/>
      <c r="BY794" s="21" t="str">
        <f t="shared" si="418"/>
        <v>MUL875</v>
      </c>
    </row>
    <row r="795" spans="1:77" ht="15.75" customHeight="1" x14ac:dyDescent="0.2">
      <c r="A795" s="172" t="s">
        <v>86</v>
      </c>
      <c r="B795" s="1" t="s">
        <v>87</v>
      </c>
      <c r="C795" s="1" t="s">
        <v>296</v>
      </c>
      <c r="D795" s="1">
        <v>16</v>
      </c>
      <c r="E795" s="2"/>
      <c r="F795" s="589"/>
      <c r="G795" s="2">
        <v>17</v>
      </c>
      <c r="H795" s="679"/>
      <c r="I795" s="449"/>
      <c r="J795" s="452"/>
      <c r="K795" s="529" t="str">
        <f t="shared" si="410"/>
        <v>PRECLAM-8</v>
      </c>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75"/>
      <c r="BA795" s="333"/>
      <c r="BB795" s="232">
        <f t="shared" si="419"/>
        <v>0</v>
      </c>
      <c r="BC795" s="232">
        <f t="shared" si="420"/>
        <v>0</v>
      </c>
      <c r="BE795" s="129"/>
      <c r="BF795" s="6">
        <f t="shared" si="415"/>
        <v>0</v>
      </c>
      <c r="BG795" s="129"/>
      <c r="BH795" s="6">
        <f t="shared" si="411"/>
        <v>0</v>
      </c>
      <c r="BI795" s="359"/>
      <c r="BJ795" s="6">
        <f t="shared" si="413"/>
        <v>0</v>
      </c>
      <c r="BK795" s="129"/>
      <c r="BM795" s="121"/>
      <c r="BN795" s="6">
        <f t="shared" si="421"/>
        <v>0</v>
      </c>
      <c r="BO795" s="129"/>
      <c r="BP795" s="6">
        <f t="shared" si="422"/>
        <v>0</v>
      </c>
      <c r="BQ795" s="129"/>
      <c r="BR795" s="6">
        <f t="shared" si="416"/>
        <v>0</v>
      </c>
      <c r="BS795" s="8">
        <v>202</v>
      </c>
      <c r="BT795" s="8">
        <v>184</v>
      </c>
      <c r="BU795" s="415">
        <f t="shared" si="412"/>
        <v>15.333333333333334</v>
      </c>
      <c r="BV795" s="421">
        <f t="shared" si="417"/>
        <v>1.1086956521739131</v>
      </c>
      <c r="BW795" s="420">
        <f t="shared" si="403"/>
        <v>1.1086956521739131</v>
      </c>
      <c r="BX795" s="420"/>
      <c r="BY795" s="21" t="str">
        <f t="shared" si="418"/>
        <v>PRECLAM-8</v>
      </c>
    </row>
    <row r="796" spans="1:77" ht="17.25" customHeight="1" x14ac:dyDescent="0.2">
      <c r="A796" s="172" t="s">
        <v>123</v>
      </c>
      <c r="B796" s="1" t="s">
        <v>124</v>
      </c>
      <c r="C796" s="1" t="s">
        <v>125</v>
      </c>
      <c r="D796" s="1">
        <v>18</v>
      </c>
      <c r="E796" s="2"/>
      <c r="F796" s="589"/>
      <c r="G796" s="2">
        <v>524</v>
      </c>
      <c r="H796" s="679"/>
      <c r="I796" s="449"/>
      <c r="J796" s="452"/>
      <c r="K796" s="529" t="str">
        <f t="shared" si="410"/>
        <v>SAC-5</v>
      </c>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75"/>
      <c r="BA796" s="333"/>
      <c r="BB796" s="232">
        <f t="shared" si="419"/>
        <v>0</v>
      </c>
      <c r="BC796" s="232">
        <f t="shared" si="420"/>
        <v>0</v>
      </c>
      <c r="BE796" s="129"/>
      <c r="BF796" s="6">
        <f t="shared" si="415"/>
        <v>0</v>
      </c>
      <c r="BG796" s="129"/>
      <c r="BH796" s="6">
        <f t="shared" si="411"/>
        <v>0</v>
      </c>
      <c r="BI796" s="359"/>
      <c r="BJ796" s="6">
        <f t="shared" si="413"/>
        <v>0</v>
      </c>
      <c r="BK796" s="129"/>
      <c r="BM796" s="121"/>
      <c r="BN796" s="6">
        <f t="shared" si="421"/>
        <v>0</v>
      </c>
      <c r="BO796" s="129"/>
      <c r="BP796" s="6">
        <f t="shared" si="422"/>
        <v>0</v>
      </c>
      <c r="BQ796" s="129"/>
      <c r="BR796" s="6">
        <f t="shared" si="416"/>
        <v>0</v>
      </c>
      <c r="BU796" s="415">
        <f t="shared" ref="BU796:BU810" si="423">BT796/12</f>
        <v>0</v>
      </c>
      <c r="BV796" s="421">
        <f t="shared" si="417"/>
        <v>0</v>
      </c>
      <c r="BW796" s="420">
        <f t="shared" si="403"/>
        <v>0</v>
      </c>
      <c r="BX796" s="420"/>
      <c r="BY796" s="21" t="str">
        <f t="shared" si="418"/>
        <v>SAC-5</v>
      </c>
    </row>
    <row r="797" spans="1:77" ht="15" customHeight="1" x14ac:dyDescent="0.2">
      <c r="A797" s="171" t="s">
        <v>80</v>
      </c>
      <c r="B797" s="2" t="s">
        <v>81</v>
      </c>
      <c r="C797" s="1" t="s">
        <v>292</v>
      </c>
      <c r="D797" s="1">
        <v>11</v>
      </c>
      <c r="E797" s="2"/>
      <c r="F797" s="589"/>
      <c r="G797" s="2">
        <v>158</v>
      </c>
      <c r="H797" s="679"/>
      <c r="I797" s="449"/>
      <c r="J797" s="452"/>
      <c r="K797" s="529" t="str">
        <f t="shared" si="410"/>
        <v>SF</v>
      </c>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75"/>
      <c r="BA797" s="333"/>
      <c r="BB797" s="232">
        <f t="shared" si="419"/>
        <v>0</v>
      </c>
      <c r="BC797" s="232">
        <f t="shared" si="420"/>
        <v>0</v>
      </c>
      <c r="BE797" s="129"/>
      <c r="BF797" s="6">
        <f t="shared" si="415"/>
        <v>0</v>
      </c>
      <c r="BG797" s="129"/>
      <c r="BH797" s="6">
        <f t="shared" si="411"/>
        <v>0</v>
      </c>
      <c r="BI797" s="359"/>
      <c r="BJ797" s="6">
        <f t="shared" si="413"/>
        <v>0</v>
      </c>
      <c r="BK797" s="129"/>
      <c r="BM797" s="121"/>
      <c r="BN797" s="6">
        <f t="shared" si="421"/>
        <v>0</v>
      </c>
      <c r="BO797" s="129"/>
      <c r="BP797" s="6">
        <f t="shared" si="422"/>
        <v>0</v>
      </c>
      <c r="BQ797" s="129"/>
      <c r="BR797" s="6">
        <f t="shared" si="416"/>
        <v>0</v>
      </c>
      <c r="BS797" s="8">
        <v>195</v>
      </c>
      <c r="BT797" s="8">
        <v>196</v>
      </c>
      <c r="BU797" s="415">
        <f t="shared" si="423"/>
        <v>16.333333333333332</v>
      </c>
      <c r="BV797" s="421">
        <f t="shared" si="417"/>
        <v>9.6734693877551035</v>
      </c>
      <c r="BW797" s="420">
        <f t="shared" si="403"/>
        <v>9.6734693877551035</v>
      </c>
      <c r="BX797" s="420"/>
      <c r="BY797" s="21" t="str">
        <f t="shared" si="418"/>
        <v>SF</v>
      </c>
    </row>
    <row r="798" spans="1:77" ht="15" customHeight="1" x14ac:dyDescent="0.2">
      <c r="A798" s="172" t="s">
        <v>1344</v>
      </c>
      <c r="B798" s="1" t="s">
        <v>51</v>
      </c>
      <c r="C798" s="1" t="s">
        <v>51</v>
      </c>
      <c r="D798" s="1"/>
      <c r="E798" s="2"/>
      <c r="F798" s="589" t="s">
        <v>1235</v>
      </c>
      <c r="G798" s="2">
        <v>781</v>
      </c>
      <c r="H798" s="679"/>
      <c r="I798" s="449"/>
      <c r="J798" s="452"/>
      <c r="K798" s="529" t="str">
        <f t="shared" si="410"/>
        <v>SPCAN-13</v>
      </c>
      <c r="L798" s="1" t="s">
        <v>1292</v>
      </c>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75"/>
      <c r="BA798" s="84"/>
      <c r="BB798" s="232">
        <f t="shared" si="419"/>
        <v>0</v>
      </c>
      <c r="BC798" s="232">
        <f t="shared" si="420"/>
        <v>0</v>
      </c>
      <c r="BE798" s="129"/>
      <c r="BF798" s="6">
        <f t="shared" si="415"/>
        <v>0</v>
      </c>
      <c r="BG798" s="129"/>
      <c r="BH798" s="6">
        <f t="shared" si="411"/>
        <v>0</v>
      </c>
      <c r="BI798" s="359"/>
      <c r="BJ798" s="6">
        <f t="shared" si="413"/>
        <v>0</v>
      </c>
      <c r="BK798" s="129"/>
      <c r="BM798" s="121"/>
      <c r="BN798" s="6">
        <f t="shared" si="421"/>
        <v>0</v>
      </c>
      <c r="BO798" s="129"/>
      <c r="BP798" s="6">
        <f t="shared" si="422"/>
        <v>0</v>
      </c>
      <c r="BQ798" s="129"/>
      <c r="BR798" s="6">
        <f t="shared" si="416"/>
        <v>0</v>
      </c>
      <c r="BS798" s="8">
        <v>603</v>
      </c>
      <c r="BT798" s="8">
        <v>543</v>
      </c>
      <c r="BU798" s="415">
        <f t="shared" si="423"/>
        <v>45.25</v>
      </c>
      <c r="BV798" s="421">
        <f t="shared" si="417"/>
        <v>17.259668508287294</v>
      </c>
      <c r="BW798" s="420">
        <f t="shared" si="403"/>
        <v>17.259668508287294</v>
      </c>
      <c r="BX798" s="420"/>
      <c r="BY798" s="21" t="str">
        <f t="shared" si="418"/>
        <v>SPCAN-13</v>
      </c>
    </row>
    <row r="799" spans="1:77" ht="15.75" customHeight="1" x14ac:dyDescent="0.2">
      <c r="A799" s="171" t="s">
        <v>49</v>
      </c>
      <c r="B799" s="2" t="s">
        <v>62</v>
      </c>
      <c r="C799" s="1" t="s">
        <v>298</v>
      </c>
      <c r="D799" s="1">
        <v>18</v>
      </c>
      <c r="E799" s="2"/>
      <c r="F799" s="589"/>
      <c r="G799" s="2">
        <v>862</v>
      </c>
      <c r="H799" s="679"/>
      <c r="I799" s="449"/>
      <c r="J799" s="452"/>
      <c r="K799" s="529" t="s">
        <v>49</v>
      </c>
      <c r="L799" s="1" t="s">
        <v>1296</v>
      </c>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75"/>
      <c r="BA799" s="333"/>
      <c r="BB799" s="232">
        <f t="shared" si="419"/>
        <v>0</v>
      </c>
      <c r="BC799" s="232">
        <f t="shared" si="420"/>
        <v>0</v>
      </c>
      <c r="BE799" s="129"/>
      <c r="BF799" s="6">
        <f t="shared" si="415"/>
        <v>0</v>
      </c>
      <c r="BG799" s="129"/>
      <c r="BH799" s="6">
        <f t="shared" si="411"/>
        <v>0</v>
      </c>
      <c r="BI799" s="359"/>
      <c r="BJ799" s="6">
        <f t="shared" si="413"/>
        <v>0</v>
      </c>
      <c r="BK799" s="129"/>
      <c r="BM799" s="121"/>
      <c r="BN799" s="6">
        <f t="shared" si="421"/>
        <v>0</v>
      </c>
      <c r="BO799" s="129"/>
      <c r="BP799" s="6">
        <f t="shared" si="422"/>
        <v>0</v>
      </c>
      <c r="BQ799" s="129"/>
      <c r="BR799" s="6">
        <f t="shared" si="416"/>
        <v>0</v>
      </c>
      <c r="BS799" s="8">
        <v>44</v>
      </c>
      <c r="BT799" s="8">
        <v>8</v>
      </c>
      <c r="BU799" s="415">
        <f t="shared" si="423"/>
        <v>0.66666666666666663</v>
      </c>
      <c r="BV799" s="421">
        <f t="shared" si="417"/>
        <v>1293</v>
      </c>
      <c r="BW799" s="420">
        <f t="shared" si="403"/>
        <v>1293</v>
      </c>
      <c r="BX799" s="420"/>
      <c r="BY799" s="21" t="str">
        <f t="shared" si="418"/>
        <v>SS575</v>
      </c>
    </row>
    <row r="800" spans="1:77" ht="15.75" customHeight="1" x14ac:dyDescent="0.2">
      <c r="A800" s="171" t="s">
        <v>972</v>
      </c>
      <c r="B800" s="2" t="s">
        <v>62</v>
      </c>
      <c r="C800" s="1" t="s">
        <v>325</v>
      </c>
      <c r="D800" s="1">
        <v>18</v>
      </c>
      <c r="E800" s="2"/>
      <c r="F800" s="589"/>
      <c r="G800" s="2">
        <v>243</v>
      </c>
      <c r="H800" s="679"/>
      <c r="I800" s="449"/>
      <c r="J800" s="452"/>
      <c r="K800" s="529" t="str">
        <f t="shared" ref="K800:K826" si="424">A800</f>
        <v>SS775</v>
      </c>
      <c r="L800" s="1" t="s">
        <v>1296</v>
      </c>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75"/>
      <c r="BA800" s="333"/>
      <c r="BB800" s="232">
        <f t="shared" si="419"/>
        <v>0</v>
      </c>
      <c r="BC800" s="232">
        <f t="shared" si="420"/>
        <v>0</v>
      </c>
      <c r="BE800" s="129"/>
      <c r="BG800" s="129"/>
      <c r="BI800" s="359"/>
      <c r="BK800" s="129"/>
      <c r="BM800" s="121"/>
      <c r="BO800" s="129"/>
      <c r="BQ800" s="129"/>
      <c r="BS800" s="8">
        <v>200</v>
      </c>
      <c r="BT800" s="8">
        <v>200</v>
      </c>
      <c r="BU800" s="415">
        <f t="shared" si="423"/>
        <v>16.666666666666668</v>
      </c>
      <c r="BV800" s="421">
        <f t="shared" ref="BV800:BV810" si="425">IF(OR(BT800=0),0,((G800-I800)/BU800))</f>
        <v>14.579999999999998</v>
      </c>
      <c r="BW800" s="420">
        <f t="shared" ref="BW800:BW834" si="426">IF(OR(BT800=0),0,((G800+BI800+BO800+BE800+BG800+BM800+BK800+BQ800-I800)/BU800))</f>
        <v>14.579999999999998</v>
      </c>
      <c r="BX800" s="420"/>
      <c r="BY800" s="21" t="str">
        <f t="shared" ref="BY800:BY822" si="427">A800</f>
        <v>SS775</v>
      </c>
    </row>
    <row r="801" spans="1:77" ht="15.75" customHeight="1" x14ac:dyDescent="0.2">
      <c r="A801" s="171" t="s">
        <v>446</v>
      </c>
      <c r="B801" s="2" t="s">
        <v>62</v>
      </c>
      <c r="C801" s="1" t="s">
        <v>357</v>
      </c>
      <c r="D801" s="1">
        <v>18</v>
      </c>
      <c r="E801" s="2"/>
      <c r="F801" s="589"/>
      <c r="G801" s="2">
        <v>0</v>
      </c>
      <c r="H801" s="679"/>
      <c r="I801" s="449"/>
      <c r="J801" s="452"/>
      <c r="K801" s="529" t="str">
        <f t="shared" si="424"/>
        <v>SS825</v>
      </c>
      <c r="L801" s="1" t="s">
        <v>1296</v>
      </c>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75"/>
      <c r="BA801" s="333"/>
      <c r="BB801" s="232">
        <f>G801*BA801</f>
        <v>0</v>
      </c>
      <c r="BC801" s="232">
        <f t="shared" si="420"/>
        <v>0</v>
      </c>
      <c r="BE801" s="129"/>
      <c r="BF801" s="6">
        <f>BE801*AZ801</f>
        <v>0</v>
      </c>
      <c r="BG801" s="129"/>
      <c r="BH801" s="6">
        <f>BG801*AZ801</f>
        <v>0</v>
      </c>
      <c r="BI801" s="359"/>
      <c r="BJ801" s="6">
        <f>BI801*AZ801</f>
        <v>0</v>
      </c>
      <c r="BK801" s="129"/>
      <c r="BM801" s="121"/>
      <c r="BN801" s="6">
        <f>BM801*AZ801</f>
        <v>0</v>
      </c>
      <c r="BO801" s="129"/>
      <c r="BP801" s="6">
        <f>BO801*AZ801</f>
        <v>0</v>
      </c>
      <c r="BQ801" s="129"/>
      <c r="BR801" s="6">
        <f>BQ801*AZ801</f>
        <v>0</v>
      </c>
      <c r="BU801" s="415">
        <f t="shared" si="423"/>
        <v>0</v>
      </c>
      <c r="BV801" s="421">
        <f t="shared" si="425"/>
        <v>0</v>
      </c>
      <c r="BW801" s="420">
        <f t="shared" si="426"/>
        <v>0</v>
      </c>
      <c r="BX801" s="420"/>
      <c r="BY801" s="21" t="str">
        <f t="shared" si="427"/>
        <v>SS825</v>
      </c>
    </row>
    <row r="802" spans="1:77" ht="15.75" customHeight="1" x14ac:dyDescent="0.2">
      <c r="A802" s="172" t="s">
        <v>1085</v>
      </c>
      <c r="B802" s="1" t="s">
        <v>1086</v>
      </c>
      <c r="C802" s="1" t="s">
        <v>1088</v>
      </c>
      <c r="D802" s="1"/>
      <c r="E802" s="2"/>
      <c r="F802" s="589"/>
      <c r="G802" s="2">
        <v>85</v>
      </c>
      <c r="H802" s="679"/>
      <c r="I802" s="449"/>
      <c r="J802" s="452"/>
      <c r="K802" s="529" t="str">
        <f t="shared" si="424"/>
        <v>ST-610</v>
      </c>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75"/>
      <c r="BA802" s="333"/>
      <c r="BB802" s="232">
        <f>G802*BA802</f>
        <v>0</v>
      </c>
      <c r="BC802" s="232">
        <f t="shared" si="420"/>
        <v>0</v>
      </c>
      <c r="BE802" s="129"/>
      <c r="BF802" s="6">
        <f>BE802*AZ802</f>
        <v>0</v>
      </c>
      <c r="BG802" s="129"/>
      <c r="BH802" s="6">
        <f>BG802*AZ802</f>
        <v>0</v>
      </c>
      <c r="BI802" s="359"/>
      <c r="BJ802" s="6">
        <f>BI802*AZ802</f>
        <v>0</v>
      </c>
      <c r="BK802" s="129"/>
      <c r="BM802" s="121"/>
      <c r="BN802" s="6">
        <f>BM802*AZ802</f>
        <v>0</v>
      </c>
      <c r="BO802" s="129"/>
      <c r="BP802" s="6">
        <f>BO802*AZ802</f>
        <v>0</v>
      </c>
      <c r="BQ802" s="129"/>
      <c r="BR802" s="6">
        <f>BQ802*AZ802</f>
        <v>0</v>
      </c>
      <c r="BU802" s="415">
        <f t="shared" si="423"/>
        <v>0</v>
      </c>
      <c r="BV802" s="421">
        <f t="shared" si="425"/>
        <v>0</v>
      </c>
      <c r="BW802" s="420">
        <f t="shared" si="426"/>
        <v>0</v>
      </c>
      <c r="BX802" s="420"/>
      <c r="BY802" s="21" t="str">
        <f t="shared" si="427"/>
        <v>ST-610</v>
      </c>
    </row>
    <row r="803" spans="1:77" ht="15.75" customHeight="1" x14ac:dyDescent="0.2">
      <c r="A803" s="172" t="s">
        <v>650</v>
      </c>
      <c r="B803" s="1" t="s">
        <v>1087</v>
      </c>
      <c r="C803" s="1" t="s">
        <v>651</v>
      </c>
      <c r="D803" s="1"/>
      <c r="E803" s="2"/>
      <c r="F803" s="589"/>
      <c r="G803" s="2">
        <v>245</v>
      </c>
      <c r="H803" s="679"/>
      <c r="I803" s="449"/>
      <c r="J803" s="452"/>
      <c r="K803" s="529" t="str">
        <f t="shared" si="424"/>
        <v>ST-615</v>
      </c>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75"/>
      <c r="BA803" s="333"/>
      <c r="BB803" s="232">
        <f>G803*BA803</f>
        <v>0</v>
      </c>
      <c r="BC803" s="232">
        <f>BB803*$BC$5</f>
        <v>0</v>
      </c>
      <c r="BE803" s="129"/>
      <c r="BF803" s="6">
        <f>BE803*AZ803</f>
        <v>0</v>
      </c>
      <c r="BG803" s="129"/>
      <c r="BH803" s="6">
        <f>BG803*AZ803</f>
        <v>0</v>
      </c>
      <c r="BI803" s="359"/>
      <c r="BJ803" s="6">
        <f>BI803*AZ803</f>
        <v>0</v>
      </c>
      <c r="BK803" s="129"/>
      <c r="BM803" s="121"/>
      <c r="BN803" s="6">
        <f>BM803*AZ803</f>
        <v>0</v>
      </c>
      <c r="BO803" s="129"/>
      <c r="BP803" s="6">
        <f>BO803*AZ803</f>
        <v>0</v>
      </c>
      <c r="BQ803" s="129"/>
      <c r="BR803" s="6">
        <f>BQ803*AZ803</f>
        <v>0</v>
      </c>
      <c r="BU803" s="415">
        <f t="shared" si="423"/>
        <v>0</v>
      </c>
      <c r="BV803" s="421">
        <f t="shared" si="425"/>
        <v>0</v>
      </c>
      <c r="BW803" s="420">
        <f t="shared" si="426"/>
        <v>0</v>
      </c>
      <c r="BX803" s="420"/>
      <c r="BY803" s="21" t="str">
        <f t="shared" si="427"/>
        <v>ST-615</v>
      </c>
    </row>
    <row r="804" spans="1:77" ht="15.75" customHeight="1" x14ac:dyDescent="0.2">
      <c r="A804" s="172" t="s">
        <v>705</v>
      </c>
      <c r="B804" s="1" t="s">
        <v>706</v>
      </c>
      <c r="C804" s="1" t="s">
        <v>707</v>
      </c>
      <c r="D804" s="1"/>
      <c r="E804" s="2"/>
      <c r="F804" s="589"/>
      <c r="G804" s="690">
        <v>1984</v>
      </c>
      <c r="H804" s="679"/>
      <c r="I804" s="449"/>
      <c r="J804" s="452"/>
      <c r="K804" s="529" t="str">
        <f t="shared" si="424"/>
        <v>ST8-114</v>
      </c>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75"/>
      <c r="BA804" s="333"/>
      <c r="BB804" s="232">
        <f>G804*BA804</f>
        <v>0</v>
      </c>
      <c r="BC804" s="232">
        <f t="shared" si="420"/>
        <v>0</v>
      </c>
      <c r="BE804" s="129"/>
      <c r="BF804" s="6">
        <f>BE804*AZ804</f>
        <v>0</v>
      </c>
      <c r="BG804" s="129"/>
      <c r="BH804" s="6">
        <f>BG804*AZ804</f>
        <v>0</v>
      </c>
      <c r="BI804" s="359"/>
      <c r="BJ804" s="6">
        <v>0</v>
      </c>
      <c r="BK804" s="129"/>
      <c r="BM804" s="121"/>
      <c r="BN804" s="6">
        <f>BM804*AZ804</f>
        <v>0</v>
      </c>
      <c r="BO804" s="129"/>
      <c r="BQ804" s="129"/>
      <c r="BR804" s="6">
        <f>BQ804*AZ804</f>
        <v>0</v>
      </c>
      <c r="BS804" s="8">
        <v>1899</v>
      </c>
      <c r="BT804" s="8">
        <v>2044</v>
      </c>
      <c r="BU804" s="415">
        <f t="shared" si="423"/>
        <v>170.33333333333334</v>
      </c>
      <c r="BV804" s="421">
        <f t="shared" si="425"/>
        <v>11.647749510763209</v>
      </c>
      <c r="BW804" s="420">
        <f t="shared" si="426"/>
        <v>11.647749510763209</v>
      </c>
      <c r="BX804" s="420"/>
      <c r="BY804" s="21" t="str">
        <f t="shared" si="427"/>
        <v>ST8-114</v>
      </c>
    </row>
    <row r="805" spans="1:77" ht="15.75" customHeight="1" x14ac:dyDescent="0.2">
      <c r="A805" s="172" t="s">
        <v>652</v>
      </c>
      <c r="B805" s="1" t="s">
        <v>1058</v>
      </c>
      <c r="C805" s="1" t="s">
        <v>653</v>
      </c>
      <c r="D805" s="1"/>
      <c r="E805" s="2"/>
      <c r="F805" s="589"/>
      <c r="G805" s="2">
        <v>0</v>
      </c>
      <c r="H805" s="679"/>
      <c r="I805" s="449"/>
      <c r="J805" s="452"/>
      <c r="K805" s="529" t="str">
        <f t="shared" si="424"/>
        <v>ST-MS1224</v>
      </c>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75"/>
      <c r="BA805" s="84"/>
      <c r="BB805" s="232">
        <f>G805*BA805</f>
        <v>0</v>
      </c>
      <c r="BC805" s="232">
        <f t="shared" si="420"/>
        <v>0</v>
      </c>
      <c r="BE805" s="129"/>
      <c r="BF805" s="6">
        <f>BE805*AZ805</f>
        <v>0</v>
      </c>
      <c r="BG805" s="129"/>
      <c r="BH805" s="6">
        <f>BG805*AZ805</f>
        <v>0</v>
      </c>
      <c r="BI805" s="359"/>
      <c r="BJ805" s="6">
        <f>BI805*AZ805</f>
        <v>0</v>
      </c>
      <c r="BK805" s="129"/>
      <c r="BM805" s="121"/>
      <c r="BN805" s="6">
        <f>BM805*AZ805</f>
        <v>0</v>
      </c>
      <c r="BO805" s="129"/>
      <c r="BP805" s="6">
        <f>BO805*AZ805</f>
        <v>0</v>
      </c>
      <c r="BQ805" s="129"/>
      <c r="BR805" s="6">
        <f>BQ805*AZ805</f>
        <v>0</v>
      </c>
      <c r="BU805" s="415">
        <f t="shared" si="423"/>
        <v>0</v>
      </c>
      <c r="BV805" s="421">
        <f t="shared" si="425"/>
        <v>0</v>
      </c>
      <c r="BW805" s="420">
        <f t="shared" si="426"/>
        <v>0</v>
      </c>
      <c r="BX805" s="420"/>
      <c r="BY805" s="21" t="str">
        <f t="shared" si="427"/>
        <v>ST-MS1224</v>
      </c>
    </row>
    <row r="806" spans="1:77" ht="15.75" customHeight="1" x14ac:dyDescent="0.2">
      <c r="A806" s="172" t="s">
        <v>960</v>
      </c>
      <c r="B806" s="1" t="s">
        <v>1535</v>
      </c>
      <c r="C806" s="1" t="s">
        <v>136</v>
      </c>
      <c r="D806" s="1">
        <v>16</v>
      </c>
      <c r="E806" s="2"/>
      <c r="F806" s="589"/>
      <c r="G806" s="2">
        <v>85</v>
      </c>
      <c r="H806" s="679"/>
      <c r="I806" s="449"/>
      <c r="J806" s="452"/>
      <c r="K806" s="529" t="str">
        <f t="shared" si="424"/>
        <v>SB36</v>
      </c>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75"/>
      <c r="BA806" s="84"/>
      <c r="BB806" s="232"/>
      <c r="BC806" s="232"/>
      <c r="BE806" s="129"/>
      <c r="BG806" s="129"/>
      <c r="BI806" s="359"/>
      <c r="BK806" s="129"/>
      <c r="BM806" s="121"/>
      <c r="BO806" s="129"/>
      <c r="BQ806" s="129"/>
      <c r="BS806" s="8">
        <v>100</v>
      </c>
      <c r="BT806" s="8">
        <v>104</v>
      </c>
      <c r="BU806" s="415">
        <f t="shared" si="423"/>
        <v>8.6666666666666661</v>
      </c>
      <c r="BV806" s="421">
        <f t="shared" si="425"/>
        <v>9.8076923076923084</v>
      </c>
      <c r="BW806" s="420">
        <f t="shared" si="426"/>
        <v>9.8076923076923084</v>
      </c>
      <c r="BX806" s="420"/>
      <c r="BY806" s="21" t="str">
        <f t="shared" si="427"/>
        <v>SB36</v>
      </c>
    </row>
    <row r="807" spans="1:77" ht="15.75" customHeight="1" x14ac:dyDescent="0.2">
      <c r="A807" s="172" t="s">
        <v>1508</v>
      </c>
      <c r="B807" s="1" t="s">
        <v>135</v>
      </c>
      <c r="C807" s="1" t="s">
        <v>136</v>
      </c>
      <c r="D807" s="1">
        <v>16</v>
      </c>
      <c r="E807" s="2"/>
      <c r="F807" s="589" t="s">
        <v>1529</v>
      </c>
      <c r="G807" s="2">
        <v>30</v>
      </c>
      <c r="H807" s="679"/>
      <c r="I807" s="449"/>
      <c r="J807" s="452"/>
      <c r="K807" s="529" t="str">
        <f t="shared" si="424"/>
        <v>TAB-SB36</v>
      </c>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75"/>
      <c r="BA807" s="84"/>
      <c r="BB807" s="232">
        <f>G807*BA807</f>
        <v>0</v>
      </c>
      <c r="BC807" s="232">
        <f t="shared" si="420"/>
        <v>0</v>
      </c>
      <c r="BE807" s="129"/>
      <c r="BF807" s="6">
        <f>BE807*AZ807</f>
        <v>0</v>
      </c>
      <c r="BG807" s="129"/>
      <c r="BH807" s="6">
        <f>BG807*AZ807</f>
        <v>0</v>
      </c>
      <c r="BI807" s="359"/>
      <c r="BJ807" s="6">
        <f>BI807*AZ807</f>
        <v>0</v>
      </c>
      <c r="BK807" s="129"/>
      <c r="BM807" s="121"/>
      <c r="BN807" s="6">
        <f>BM807*AZ807</f>
        <v>0</v>
      </c>
      <c r="BO807" s="129"/>
      <c r="BP807" s="6">
        <f>BO807*AZ807</f>
        <v>0</v>
      </c>
      <c r="BQ807" s="129"/>
      <c r="BR807" s="6">
        <f>BQ807*AZ807</f>
        <v>0</v>
      </c>
      <c r="BU807" s="415">
        <f t="shared" si="423"/>
        <v>0</v>
      </c>
      <c r="BV807" s="421">
        <f t="shared" si="425"/>
        <v>0</v>
      </c>
      <c r="BW807" s="420">
        <f t="shared" si="426"/>
        <v>0</v>
      </c>
      <c r="BX807" s="420"/>
      <c r="BY807" s="21" t="str">
        <f t="shared" si="427"/>
        <v>TAB-SB36</v>
      </c>
    </row>
    <row r="808" spans="1:77" ht="15.75" customHeight="1" x14ac:dyDescent="0.2">
      <c r="A808" s="172" t="s">
        <v>1510</v>
      </c>
      <c r="B808" s="1" t="s">
        <v>135</v>
      </c>
      <c r="C808" s="1" t="s">
        <v>666</v>
      </c>
      <c r="D808" s="1">
        <v>16</v>
      </c>
      <c r="E808" s="2"/>
      <c r="F808" s="589" t="s">
        <v>1530</v>
      </c>
      <c r="G808" s="2">
        <v>354</v>
      </c>
      <c r="H808" s="679"/>
      <c r="I808" s="449"/>
      <c r="J808" s="452"/>
      <c r="K808" s="529" t="str">
        <f t="shared" si="424"/>
        <v>TAB-SB48</v>
      </c>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75"/>
      <c r="BA808" s="84"/>
      <c r="BB808" s="232">
        <f>G808*BA808</f>
        <v>0</v>
      </c>
      <c r="BC808" s="232">
        <f t="shared" si="420"/>
        <v>0</v>
      </c>
      <c r="BE808" s="129"/>
      <c r="BF808" s="6">
        <f>BE808*AZ808</f>
        <v>0</v>
      </c>
      <c r="BG808" s="129"/>
      <c r="BH808" s="6">
        <f>BG808*AZ808</f>
        <v>0</v>
      </c>
      <c r="BI808" s="359"/>
      <c r="BJ808" s="6">
        <f>BI808*AZ808</f>
        <v>0</v>
      </c>
      <c r="BK808" s="129"/>
      <c r="BM808" s="121"/>
      <c r="BN808" s="6">
        <f>BM808*AZ808</f>
        <v>0</v>
      </c>
      <c r="BO808" s="129"/>
      <c r="BP808" s="6">
        <f>BO808*AZ808</f>
        <v>0</v>
      </c>
      <c r="BQ808" s="129"/>
      <c r="BR808" s="6">
        <f>BQ808*AZ808</f>
        <v>0</v>
      </c>
      <c r="BU808" s="415">
        <f t="shared" si="423"/>
        <v>0</v>
      </c>
      <c r="BV808" s="421">
        <f t="shared" si="425"/>
        <v>0</v>
      </c>
      <c r="BW808" s="420">
        <f t="shared" si="426"/>
        <v>0</v>
      </c>
      <c r="BX808" s="420"/>
      <c r="BY808" s="21" t="str">
        <f t="shared" si="427"/>
        <v>TAB-SB48</v>
      </c>
    </row>
    <row r="809" spans="1:77" ht="15.75" customHeight="1" x14ac:dyDescent="0.2">
      <c r="A809" s="172" t="s">
        <v>1509</v>
      </c>
      <c r="B809" s="1" t="s">
        <v>135</v>
      </c>
      <c r="C809" s="1" t="s">
        <v>309</v>
      </c>
      <c r="D809" s="1">
        <v>16</v>
      </c>
      <c r="E809" s="2"/>
      <c r="F809" s="589" t="s">
        <v>1531</v>
      </c>
      <c r="G809" s="2">
        <v>0</v>
      </c>
      <c r="H809" s="679"/>
      <c r="I809" s="449"/>
      <c r="J809" s="452"/>
      <c r="K809" s="529" t="str">
        <f t="shared" si="424"/>
        <v>TAB-SB72</v>
      </c>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75"/>
      <c r="BA809" s="84"/>
      <c r="BB809" s="232">
        <f>G809*BA809</f>
        <v>0</v>
      </c>
      <c r="BC809" s="232">
        <f t="shared" si="420"/>
        <v>0</v>
      </c>
      <c r="BE809" s="129"/>
      <c r="BF809" s="6">
        <f>BE809*AZ809</f>
        <v>0</v>
      </c>
      <c r="BG809" s="129"/>
      <c r="BH809" s="6">
        <f>BG809*AZ809</f>
        <v>0</v>
      </c>
      <c r="BI809" s="359"/>
      <c r="BJ809" s="6">
        <f>BI809*AZ809</f>
        <v>0</v>
      </c>
      <c r="BK809" s="129"/>
      <c r="BM809" s="121"/>
      <c r="BN809" s="6">
        <f>BM809*AZ809</f>
        <v>0</v>
      </c>
      <c r="BO809" s="129"/>
      <c r="BP809" s="6">
        <f>BO809*AZ809</f>
        <v>0</v>
      </c>
      <c r="BQ809" s="129"/>
      <c r="BR809" s="6">
        <f>BQ809*AZ809</f>
        <v>0</v>
      </c>
      <c r="BU809" s="415">
        <f t="shared" si="423"/>
        <v>0</v>
      </c>
      <c r="BV809" s="421">
        <f t="shared" si="425"/>
        <v>0</v>
      </c>
      <c r="BW809" s="420">
        <f t="shared" si="426"/>
        <v>0</v>
      </c>
      <c r="BX809" s="420"/>
      <c r="BY809" s="21" t="str">
        <f t="shared" si="427"/>
        <v>TAB-SB72</v>
      </c>
    </row>
    <row r="810" spans="1:77" ht="15.75" customHeight="1" thickBot="1" x14ac:dyDescent="0.25">
      <c r="A810" s="172" t="s">
        <v>1511</v>
      </c>
      <c r="B810" s="1" t="s">
        <v>135</v>
      </c>
      <c r="C810" s="1" t="s">
        <v>928</v>
      </c>
      <c r="D810" s="1">
        <v>16</v>
      </c>
      <c r="E810" s="2"/>
      <c r="F810" s="589"/>
      <c r="G810" s="2">
        <v>0</v>
      </c>
      <c r="H810" s="679"/>
      <c r="I810" s="449"/>
      <c r="J810" s="452"/>
      <c r="K810" s="529" t="str">
        <f t="shared" si="424"/>
        <v>TAB-SB96</v>
      </c>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75"/>
      <c r="BA810" s="84"/>
      <c r="BB810" s="232">
        <f>G810*BA810</f>
        <v>0</v>
      </c>
      <c r="BC810" s="232">
        <f t="shared" si="420"/>
        <v>0</v>
      </c>
      <c r="BE810" s="129"/>
      <c r="BG810" s="129"/>
      <c r="BI810" s="359"/>
      <c r="BK810" s="129"/>
      <c r="BM810" s="121"/>
      <c r="BO810" s="129"/>
      <c r="BQ810" s="129"/>
      <c r="BU810" s="415">
        <f t="shared" si="423"/>
        <v>0</v>
      </c>
      <c r="BV810" s="421">
        <f t="shared" si="425"/>
        <v>0</v>
      </c>
      <c r="BW810" s="420">
        <f t="shared" si="426"/>
        <v>0</v>
      </c>
      <c r="BX810" s="420"/>
      <c r="BY810" s="21" t="str">
        <f t="shared" si="427"/>
        <v>TAB-SB96</v>
      </c>
    </row>
    <row r="811" spans="1:77" ht="15.75" customHeight="1" thickBot="1" x14ac:dyDescent="0.25">
      <c r="A811" s="172" t="s">
        <v>1153</v>
      </c>
      <c r="B811" s="24" t="s">
        <v>1483</v>
      </c>
      <c r="C811" s="1" t="s">
        <v>42</v>
      </c>
      <c r="D811" s="1">
        <v>16</v>
      </c>
      <c r="E811" s="2"/>
      <c r="F811" s="589"/>
      <c r="G811" s="2">
        <v>0</v>
      </c>
      <c r="H811" s="679"/>
      <c r="I811" s="449"/>
      <c r="J811" s="452"/>
      <c r="K811" s="529" t="str">
        <f t="shared" ref="K811:K814" si="428">A811</f>
        <v>TAB-7000</v>
      </c>
      <c r="L811" s="1" t="s">
        <v>1203</v>
      </c>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75"/>
      <c r="BA811" s="84"/>
      <c r="BB811" s="232">
        <f t="shared" ref="BB811:BB813" si="429">G812*BA811</f>
        <v>0</v>
      </c>
      <c r="BC811" s="232">
        <f t="shared" ref="BC811:BC814" si="430">BB811*$BC$5</f>
        <v>0</v>
      </c>
      <c r="BE811" s="129"/>
      <c r="BF811" s="6">
        <f t="shared" ref="BF811:BF828" si="431">BE811*AZ811</f>
        <v>0</v>
      </c>
      <c r="BG811" s="129"/>
      <c r="BH811" s="6">
        <f t="shared" ref="BH811:BH832" si="432">BG811*AZ811</f>
        <v>0</v>
      </c>
      <c r="BI811" s="359"/>
      <c r="BJ811" s="6">
        <f t="shared" ref="BJ811:BJ832" si="433">BI811*AZ811</f>
        <v>0</v>
      </c>
      <c r="BK811" s="129"/>
      <c r="BM811" s="121"/>
      <c r="BN811" s="6">
        <f t="shared" ref="BN811:BN834" si="434">BM811*AZ811</f>
        <v>0</v>
      </c>
      <c r="BO811" s="129"/>
      <c r="BP811" s="6">
        <f t="shared" ref="BP811:BP831" si="435">BO811*AZ811</f>
        <v>0</v>
      </c>
      <c r="BQ811" s="129"/>
      <c r="BR811" s="6">
        <f t="shared" ref="BR811:BR828" si="436">BQ811*AZ811</f>
        <v>0</v>
      </c>
      <c r="BU811" s="415">
        <f t="shared" ref="BU811:BU834" si="437">BT811/12</f>
        <v>0</v>
      </c>
      <c r="BV811" s="421">
        <f>IF(OR(BT811=0),0,((G812-I811)/BU811))</f>
        <v>0</v>
      </c>
      <c r="BW811" s="420">
        <f t="shared" si="426"/>
        <v>0</v>
      </c>
      <c r="BX811" s="420"/>
      <c r="BY811" s="21" t="str">
        <f t="shared" si="427"/>
        <v>TAB-7000</v>
      </c>
    </row>
    <row r="812" spans="1:77" ht="15.75" customHeight="1" thickBot="1" x14ac:dyDescent="0.25">
      <c r="A812" s="172" t="s">
        <v>1144</v>
      </c>
      <c r="B812" s="24" t="s">
        <v>1483</v>
      </c>
      <c r="C812" s="1" t="s">
        <v>986</v>
      </c>
      <c r="D812" s="1">
        <v>16</v>
      </c>
      <c r="E812" s="2"/>
      <c r="F812" s="589"/>
      <c r="G812" s="2">
        <v>0</v>
      </c>
      <c r="H812" s="679"/>
      <c r="I812" s="449"/>
      <c r="J812" s="452"/>
      <c r="K812" s="529" t="str">
        <f t="shared" si="428"/>
        <v>TAB-7300</v>
      </c>
      <c r="L812" s="1" t="s">
        <v>1294</v>
      </c>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75"/>
      <c r="BA812" s="84"/>
      <c r="BB812" s="232">
        <f t="shared" si="429"/>
        <v>0</v>
      </c>
      <c r="BC812" s="232">
        <f t="shared" si="430"/>
        <v>0</v>
      </c>
      <c r="BE812" s="129"/>
      <c r="BF812" s="6">
        <f t="shared" si="431"/>
        <v>0</v>
      </c>
      <c r="BG812" s="129"/>
      <c r="BH812" s="6">
        <f t="shared" si="432"/>
        <v>0</v>
      </c>
      <c r="BI812" s="359"/>
      <c r="BJ812" s="6">
        <f t="shared" si="433"/>
        <v>0</v>
      </c>
      <c r="BK812" s="129"/>
      <c r="BM812" s="121"/>
      <c r="BN812" s="6">
        <f t="shared" si="434"/>
        <v>0</v>
      </c>
      <c r="BO812" s="129"/>
      <c r="BP812" s="6">
        <f t="shared" si="435"/>
        <v>0</v>
      </c>
      <c r="BQ812" s="129"/>
      <c r="BR812" s="6">
        <f t="shared" si="436"/>
        <v>0</v>
      </c>
      <c r="BU812" s="415">
        <f t="shared" si="437"/>
        <v>0</v>
      </c>
      <c r="BV812" s="421">
        <f>IF(OR(BT812=0),0,((G813-I812)/BU812))</f>
        <v>0</v>
      </c>
      <c r="BW812" s="420">
        <f t="shared" si="426"/>
        <v>0</v>
      </c>
      <c r="BX812" s="420"/>
      <c r="BY812" s="21" t="str">
        <f t="shared" si="427"/>
        <v>TAB-7300</v>
      </c>
    </row>
    <row r="813" spans="1:77" ht="15.75" customHeight="1" thickBot="1" x14ac:dyDescent="0.25">
      <c r="A813" s="172" t="s">
        <v>1131</v>
      </c>
      <c r="B813" s="24" t="s">
        <v>1483</v>
      </c>
      <c r="C813" s="1" t="s">
        <v>926</v>
      </c>
      <c r="D813" s="1">
        <v>16</v>
      </c>
      <c r="E813" s="2"/>
      <c r="F813" s="589"/>
      <c r="G813" s="2">
        <v>30</v>
      </c>
      <c r="H813" s="679"/>
      <c r="I813" s="449"/>
      <c r="J813" s="452"/>
      <c r="K813" s="529" t="str">
        <f t="shared" si="428"/>
        <v>TAB-7500</v>
      </c>
      <c r="L813" s="1" t="s">
        <v>1294</v>
      </c>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75"/>
      <c r="BA813" s="84"/>
      <c r="BB813" s="232">
        <f t="shared" si="429"/>
        <v>0</v>
      </c>
      <c r="BC813" s="232">
        <f t="shared" si="430"/>
        <v>0</v>
      </c>
      <c r="BE813" s="129"/>
      <c r="BF813" s="6">
        <f t="shared" si="431"/>
        <v>0</v>
      </c>
      <c r="BG813" s="129"/>
      <c r="BH813" s="6">
        <f t="shared" si="432"/>
        <v>0</v>
      </c>
      <c r="BI813" s="359"/>
      <c r="BJ813" s="6">
        <f t="shared" si="433"/>
        <v>0</v>
      </c>
      <c r="BK813" s="129"/>
      <c r="BM813" s="121"/>
      <c r="BN813" s="6">
        <f t="shared" si="434"/>
        <v>0</v>
      </c>
      <c r="BO813" s="129"/>
      <c r="BP813" s="6">
        <f t="shared" si="435"/>
        <v>0</v>
      </c>
      <c r="BQ813" s="129"/>
      <c r="BR813" s="6">
        <f t="shared" si="436"/>
        <v>0</v>
      </c>
      <c r="BU813" s="415">
        <f t="shared" si="437"/>
        <v>0</v>
      </c>
      <c r="BV813" s="421">
        <f>IF(OR(BT813=0),0,((G814-I813)/BU813))</f>
        <v>0</v>
      </c>
      <c r="BW813" s="420">
        <f t="shared" si="426"/>
        <v>0</v>
      </c>
      <c r="BX813" s="420"/>
      <c r="BY813" s="21" t="str">
        <f t="shared" si="427"/>
        <v>TAB-7500</v>
      </c>
    </row>
    <row r="814" spans="1:77" ht="15.75" customHeight="1" x14ac:dyDescent="0.2">
      <c r="A814" s="172" t="s">
        <v>1120</v>
      </c>
      <c r="B814" s="24" t="s">
        <v>1489</v>
      </c>
      <c r="C814" s="1" t="s">
        <v>381</v>
      </c>
      <c r="D814" s="1">
        <v>16</v>
      </c>
      <c r="E814" s="2"/>
      <c r="F814" s="589"/>
      <c r="G814" s="2">
        <v>0</v>
      </c>
      <c r="H814" s="679"/>
      <c r="I814" s="449"/>
      <c r="J814" s="452"/>
      <c r="K814" s="529" t="str">
        <f t="shared" si="428"/>
        <v>TAB-CO7000</v>
      </c>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75"/>
      <c r="BA814" s="84"/>
      <c r="BB814" s="232" t="e">
        <f>#REF!*BA814</f>
        <v>#REF!</v>
      </c>
      <c r="BC814" s="232" t="e">
        <f t="shared" si="430"/>
        <v>#REF!</v>
      </c>
      <c r="BE814" s="129"/>
      <c r="BF814" s="6">
        <f t="shared" si="431"/>
        <v>0</v>
      </c>
      <c r="BG814" s="129"/>
      <c r="BH814" s="6">
        <f t="shared" si="432"/>
        <v>0</v>
      </c>
      <c r="BI814" s="359"/>
      <c r="BJ814" s="6">
        <f t="shared" si="433"/>
        <v>0</v>
      </c>
      <c r="BK814" s="129"/>
      <c r="BM814" s="121"/>
      <c r="BN814" s="6">
        <f t="shared" si="434"/>
        <v>0</v>
      </c>
      <c r="BO814" s="129"/>
      <c r="BP814" s="6">
        <f t="shared" si="435"/>
        <v>0</v>
      </c>
      <c r="BQ814" s="129"/>
      <c r="BR814" s="6">
        <f t="shared" si="436"/>
        <v>0</v>
      </c>
      <c r="BU814" s="415">
        <f t="shared" si="437"/>
        <v>0</v>
      </c>
      <c r="BV814" s="421">
        <f>IF(OR(BT814=0),0,((#REF!-I814)/BU814))</f>
        <v>0</v>
      </c>
      <c r="BW814" s="420">
        <f t="shared" si="426"/>
        <v>0</v>
      </c>
      <c r="BX814" s="420"/>
      <c r="BY814" s="21" t="str">
        <f t="shared" si="427"/>
        <v>TAB-CO7000</v>
      </c>
    </row>
    <row r="815" spans="1:77" ht="15.75" customHeight="1" x14ac:dyDescent="0.2">
      <c r="A815" s="171" t="s">
        <v>522</v>
      </c>
      <c r="B815" s="2" t="s">
        <v>47</v>
      </c>
      <c r="C815" s="1" t="s">
        <v>1116</v>
      </c>
      <c r="D815" s="1"/>
      <c r="E815" s="2"/>
      <c r="F815" s="589" t="s">
        <v>1278</v>
      </c>
      <c r="G815" s="2" t="s">
        <v>1309</v>
      </c>
      <c r="H815" s="679"/>
      <c r="I815" s="449"/>
      <c r="J815" s="452"/>
      <c r="K815" s="529" t="str">
        <f t="shared" si="424"/>
        <v>TAB-CR01</v>
      </c>
      <c r="L815" s="1" t="s">
        <v>1172</v>
      </c>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75"/>
      <c r="BA815" s="584"/>
      <c r="BB815" s="232" t="e">
        <f>#REF!*BA815</f>
        <v>#REF!</v>
      </c>
      <c r="BC815" s="232" t="e">
        <f t="shared" si="420"/>
        <v>#REF!</v>
      </c>
      <c r="BE815" s="129"/>
      <c r="BF815" s="6">
        <f t="shared" si="431"/>
        <v>0</v>
      </c>
      <c r="BG815" s="129"/>
      <c r="BH815" s="6">
        <f t="shared" si="432"/>
        <v>0</v>
      </c>
      <c r="BI815" s="359"/>
      <c r="BJ815" s="6">
        <f t="shared" si="433"/>
        <v>0</v>
      </c>
      <c r="BK815" s="129"/>
      <c r="BM815" s="121"/>
      <c r="BN815" s="6">
        <f t="shared" si="434"/>
        <v>0</v>
      </c>
      <c r="BO815" s="129"/>
      <c r="BP815" s="6">
        <f t="shared" si="435"/>
        <v>0</v>
      </c>
      <c r="BQ815" s="129"/>
      <c r="BR815" s="6">
        <f t="shared" si="436"/>
        <v>0</v>
      </c>
      <c r="BU815" s="415">
        <f t="shared" si="437"/>
        <v>0</v>
      </c>
      <c r="BV815" s="421">
        <f>IF(OR(BT815=0),0,((#REF!-I815)/BU815))</f>
        <v>0</v>
      </c>
      <c r="BW815" s="420">
        <f t="shared" si="426"/>
        <v>0</v>
      </c>
      <c r="BX815" s="420"/>
      <c r="BY815" s="21" t="str">
        <f t="shared" si="427"/>
        <v>TAB-CR01</v>
      </c>
    </row>
    <row r="816" spans="1:77" ht="15.75" customHeight="1" x14ac:dyDescent="0.2">
      <c r="A816" s="172" t="s">
        <v>1170</v>
      </c>
      <c r="B816" s="1" t="s">
        <v>548</v>
      </c>
      <c r="C816" s="1" t="s">
        <v>1171</v>
      </c>
      <c r="D816" s="1"/>
      <c r="E816" s="2"/>
      <c r="F816" s="589"/>
      <c r="G816" s="2"/>
      <c r="H816" s="679"/>
      <c r="I816" s="449"/>
      <c r="J816" s="452"/>
      <c r="K816" s="529" t="str">
        <f>A816</f>
        <v>TAB-DY-5</v>
      </c>
      <c r="L816" s="1" t="s">
        <v>1172</v>
      </c>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75"/>
      <c r="BA816" s="333"/>
      <c r="BB816" s="232">
        <f>G816*BA816</f>
        <v>0</v>
      </c>
      <c r="BC816" s="232">
        <f t="shared" si="420"/>
        <v>0</v>
      </c>
      <c r="BE816" s="129"/>
      <c r="BF816" s="6">
        <f t="shared" si="431"/>
        <v>0</v>
      </c>
      <c r="BG816" s="129"/>
      <c r="BH816" s="6">
        <f t="shared" si="432"/>
        <v>0</v>
      </c>
      <c r="BI816" s="359"/>
      <c r="BJ816" s="6">
        <f t="shared" si="433"/>
        <v>0</v>
      </c>
      <c r="BK816" s="129"/>
      <c r="BM816" s="121"/>
      <c r="BN816" s="6">
        <f t="shared" si="434"/>
        <v>0</v>
      </c>
      <c r="BO816" s="129"/>
      <c r="BP816" s="6">
        <f t="shared" si="435"/>
        <v>0</v>
      </c>
      <c r="BQ816" s="129"/>
      <c r="BR816" s="6">
        <f t="shared" si="436"/>
        <v>0</v>
      </c>
      <c r="BS816" s="8">
        <v>12</v>
      </c>
      <c r="BU816" s="415">
        <f t="shared" si="437"/>
        <v>0</v>
      </c>
      <c r="BV816" s="421">
        <f>IF(OR(BT816=0),0,((G816-I816)/BU816))</f>
        <v>0</v>
      </c>
      <c r="BW816" s="420">
        <f t="shared" si="426"/>
        <v>0</v>
      </c>
      <c r="BX816" s="420"/>
      <c r="BY816" s="21" t="str">
        <f t="shared" si="427"/>
        <v>TAB-DY-5</v>
      </c>
    </row>
    <row r="817" spans="1:77" ht="15.75" customHeight="1" x14ac:dyDescent="0.2">
      <c r="A817" s="173" t="s">
        <v>1266</v>
      </c>
      <c r="B817" s="49" t="s">
        <v>1267</v>
      </c>
      <c r="C817" s="51">
        <v>5.75</v>
      </c>
      <c r="D817" s="49">
        <v>18</v>
      </c>
      <c r="E817" s="50"/>
      <c r="F817" s="593"/>
      <c r="G817" s="50">
        <v>450</v>
      </c>
      <c r="H817" s="680"/>
      <c r="I817" s="449"/>
      <c r="J817" s="452"/>
      <c r="K817" s="529" t="str">
        <f>A817</f>
        <v>TAB-MAS575-4</v>
      </c>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c r="AY817" s="49"/>
      <c r="AZ817" s="75"/>
      <c r="BA817" s="84"/>
      <c r="BB817" s="232" t="e">
        <f>#REF!*BA817</f>
        <v>#REF!</v>
      </c>
      <c r="BC817" s="232" t="e">
        <f>BB817*$BC$5</f>
        <v>#REF!</v>
      </c>
      <c r="BE817" s="193"/>
      <c r="BF817" s="6">
        <f t="shared" si="431"/>
        <v>0</v>
      </c>
      <c r="BG817" s="193"/>
      <c r="BH817" s="6">
        <f t="shared" si="432"/>
        <v>0</v>
      </c>
      <c r="BI817" s="361"/>
      <c r="BJ817" s="6">
        <f t="shared" si="433"/>
        <v>0</v>
      </c>
      <c r="BK817" s="193"/>
      <c r="BM817" s="123"/>
      <c r="BN817" s="6">
        <f t="shared" si="434"/>
        <v>0</v>
      </c>
      <c r="BO817" s="123"/>
      <c r="BP817" s="6">
        <f t="shared" si="435"/>
        <v>0</v>
      </c>
      <c r="BQ817" s="193"/>
      <c r="BR817" s="6">
        <f t="shared" si="436"/>
        <v>0</v>
      </c>
      <c r="BU817" s="415">
        <f t="shared" si="437"/>
        <v>0</v>
      </c>
      <c r="BV817" s="421">
        <f>IF(OR(BT817=0),0,((#REF!-I817)/BU817))</f>
        <v>0</v>
      </c>
      <c r="BW817" s="420">
        <f t="shared" si="426"/>
        <v>0</v>
      </c>
      <c r="BX817" s="420"/>
      <c r="BY817" s="21" t="str">
        <f t="shared" si="427"/>
        <v>TAB-MAS575-4</v>
      </c>
    </row>
    <row r="818" spans="1:77" ht="15.75" customHeight="1" x14ac:dyDescent="0.2">
      <c r="A818" s="173" t="s">
        <v>1270</v>
      </c>
      <c r="B818" s="2" t="s">
        <v>83</v>
      </c>
      <c r="C818" s="1" t="s">
        <v>293</v>
      </c>
      <c r="D818" s="49">
        <v>18</v>
      </c>
      <c r="E818" s="50"/>
      <c r="F818" s="593"/>
      <c r="G818" s="50">
        <v>208</v>
      </c>
      <c r="H818" s="680"/>
      <c r="I818" s="449"/>
      <c r="J818" s="452"/>
      <c r="K818" s="529" t="str">
        <f>A818</f>
        <v>TAB-MLF-86-1</v>
      </c>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AY818" s="49"/>
      <c r="AZ818" s="75"/>
      <c r="BA818" s="84"/>
      <c r="BB818" s="232">
        <f>G820*BA818</f>
        <v>0</v>
      </c>
      <c r="BC818" s="232">
        <f>BB818*$BC$5</f>
        <v>0</v>
      </c>
      <c r="BE818" s="193"/>
      <c r="BF818" s="6">
        <f t="shared" si="431"/>
        <v>0</v>
      </c>
      <c r="BG818" s="193"/>
      <c r="BH818" s="6">
        <f t="shared" si="432"/>
        <v>0</v>
      </c>
      <c r="BI818" s="361"/>
      <c r="BJ818" s="6">
        <f t="shared" si="433"/>
        <v>0</v>
      </c>
      <c r="BK818" s="193"/>
      <c r="BM818" s="123"/>
      <c r="BN818" s="6">
        <f t="shared" si="434"/>
        <v>0</v>
      </c>
      <c r="BO818" s="123"/>
      <c r="BP818" s="6">
        <f t="shared" si="435"/>
        <v>0</v>
      </c>
      <c r="BQ818" s="193"/>
      <c r="BR818" s="6">
        <f t="shared" si="436"/>
        <v>0</v>
      </c>
      <c r="BU818" s="415">
        <f t="shared" si="437"/>
        <v>0</v>
      </c>
      <c r="BV818" s="421">
        <f>IF(OR(BT818=0),0,((G820-I818)/BU818))</f>
        <v>0</v>
      </c>
      <c r="BW818" s="420">
        <f t="shared" si="426"/>
        <v>0</v>
      </c>
      <c r="BX818" s="420"/>
      <c r="BY818" s="21" t="str">
        <f t="shared" si="427"/>
        <v>TAB-MLF-86-1</v>
      </c>
    </row>
    <row r="819" spans="1:77" ht="15.75" customHeight="1" x14ac:dyDescent="0.2">
      <c r="A819" s="172" t="s">
        <v>1268</v>
      </c>
      <c r="B819" s="49" t="s">
        <v>1146</v>
      </c>
      <c r="C819" s="1" t="s">
        <v>1148</v>
      </c>
      <c r="D819" s="1"/>
      <c r="E819" s="2"/>
      <c r="F819" s="589"/>
      <c r="G819" s="2">
        <v>64</v>
      </c>
      <c r="H819" s="679"/>
      <c r="I819" s="449"/>
      <c r="J819" s="452"/>
      <c r="K819" s="529" t="str">
        <f>A819</f>
        <v>TAB-WD-6</v>
      </c>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75"/>
      <c r="BA819" s="396"/>
      <c r="BB819" s="232">
        <f>G821*BA819</f>
        <v>0</v>
      </c>
      <c r="BC819" s="232">
        <f>BB819*$BC$5</f>
        <v>0</v>
      </c>
      <c r="BE819" s="129"/>
      <c r="BF819" s="6">
        <f t="shared" si="431"/>
        <v>0</v>
      </c>
      <c r="BG819" s="129"/>
      <c r="BH819" s="6">
        <f t="shared" si="432"/>
        <v>0</v>
      </c>
      <c r="BI819" s="359"/>
      <c r="BJ819" s="6">
        <f t="shared" si="433"/>
        <v>0</v>
      </c>
      <c r="BK819" s="129"/>
      <c r="BM819" s="121"/>
      <c r="BN819" s="6">
        <f t="shared" si="434"/>
        <v>0</v>
      </c>
      <c r="BO819" s="121"/>
      <c r="BP819" s="6">
        <f t="shared" si="435"/>
        <v>0</v>
      </c>
      <c r="BQ819" s="129"/>
      <c r="BR819" s="6">
        <f t="shared" si="436"/>
        <v>0</v>
      </c>
      <c r="BU819" s="415">
        <f t="shared" si="437"/>
        <v>0</v>
      </c>
      <c r="BV819" s="421">
        <f>IF(OR(BT819=0),0,((G821-I819)/BU819))</f>
        <v>0</v>
      </c>
      <c r="BW819" s="420">
        <f t="shared" si="426"/>
        <v>0</v>
      </c>
      <c r="BX819" s="420"/>
      <c r="BY819" s="21" t="str">
        <f t="shared" si="427"/>
        <v>TAB-WD-6</v>
      </c>
    </row>
    <row r="820" spans="1:77" ht="15.75" customHeight="1" x14ac:dyDescent="0.2">
      <c r="A820" s="172" t="s">
        <v>1269</v>
      </c>
      <c r="B820" s="49" t="s">
        <v>1146</v>
      </c>
      <c r="C820" s="1" t="s">
        <v>1147</v>
      </c>
      <c r="D820" s="1"/>
      <c r="E820" s="2"/>
      <c r="F820" s="589"/>
      <c r="G820" s="2">
        <v>48</v>
      </c>
      <c r="H820" s="679"/>
      <c r="I820" s="449"/>
      <c r="J820" s="452"/>
      <c r="K820" s="529" t="str">
        <f>A820</f>
        <v>TAB-WSA-4</v>
      </c>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75"/>
      <c r="BA820" s="396"/>
      <c r="BB820" s="232">
        <f>G821*BA820</f>
        <v>0</v>
      </c>
      <c r="BC820" s="232">
        <f>BB820*$BC$5</f>
        <v>0</v>
      </c>
      <c r="BE820" s="129"/>
      <c r="BF820" s="6">
        <f t="shared" si="431"/>
        <v>0</v>
      </c>
      <c r="BG820" s="129"/>
      <c r="BH820" s="6">
        <f t="shared" si="432"/>
        <v>0</v>
      </c>
      <c r="BI820" s="359"/>
      <c r="BJ820" s="6">
        <f t="shared" si="433"/>
        <v>0</v>
      </c>
      <c r="BK820" s="129"/>
      <c r="BM820" s="121"/>
      <c r="BN820" s="6">
        <f t="shared" si="434"/>
        <v>0</v>
      </c>
      <c r="BO820" s="121"/>
      <c r="BP820" s="6">
        <f t="shared" si="435"/>
        <v>0</v>
      </c>
      <c r="BQ820" s="129"/>
      <c r="BR820" s="6">
        <f t="shared" si="436"/>
        <v>0</v>
      </c>
      <c r="BU820" s="415">
        <f t="shared" si="437"/>
        <v>0</v>
      </c>
      <c r="BV820" s="421">
        <f t="shared" ref="BV820:BV834" si="438">IF(OR(BT820=0),0,((G821-I820)/BU820))</f>
        <v>0</v>
      </c>
      <c r="BW820" s="420">
        <f t="shared" si="426"/>
        <v>0</v>
      </c>
      <c r="BX820" s="420"/>
      <c r="BY820" s="21" t="str">
        <f t="shared" si="427"/>
        <v>TAB-WSA-4</v>
      </c>
    </row>
    <row r="821" spans="1:77" ht="15.75" customHeight="1" x14ac:dyDescent="0.2">
      <c r="A821" s="172" t="s">
        <v>1059</v>
      </c>
      <c r="B821" s="1" t="s">
        <v>1060</v>
      </c>
      <c r="C821" s="1" t="s">
        <v>1061</v>
      </c>
      <c r="D821" s="1"/>
      <c r="E821" s="2"/>
      <c r="F821" s="589"/>
      <c r="G821" s="2">
        <v>1260</v>
      </c>
      <c r="H821" s="679"/>
      <c r="I821" s="449"/>
      <c r="J821" s="452"/>
      <c r="K821" s="529" t="str">
        <f t="shared" si="424"/>
        <v>TAB-FPH-MS1224</v>
      </c>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75"/>
      <c r="BA821" s="396"/>
      <c r="BB821" s="232">
        <f t="shared" ref="BB821:BB832" si="439">G822*BA821</f>
        <v>0</v>
      </c>
      <c r="BC821" s="232">
        <f>BB821*$BC$5</f>
        <v>0</v>
      </c>
      <c r="BE821" s="129"/>
      <c r="BF821" s="6">
        <f t="shared" si="431"/>
        <v>0</v>
      </c>
      <c r="BG821" s="129"/>
      <c r="BH821" s="6">
        <f t="shared" si="432"/>
        <v>0</v>
      </c>
      <c r="BI821" s="359"/>
      <c r="BJ821" s="6">
        <f t="shared" si="433"/>
        <v>0</v>
      </c>
      <c r="BK821" s="129"/>
      <c r="BM821" s="121"/>
      <c r="BN821" s="6">
        <f t="shared" si="434"/>
        <v>0</v>
      </c>
      <c r="BO821" s="129"/>
      <c r="BP821" s="6">
        <f t="shared" si="435"/>
        <v>0</v>
      </c>
      <c r="BQ821" s="129"/>
      <c r="BR821" s="6">
        <f t="shared" si="436"/>
        <v>0</v>
      </c>
      <c r="BU821" s="415">
        <f t="shared" si="437"/>
        <v>0</v>
      </c>
      <c r="BV821" s="421">
        <f t="shared" si="438"/>
        <v>0</v>
      </c>
      <c r="BW821" s="420">
        <f t="shared" si="426"/>
        <v>0</v>
      </c>
      <c r="BX821" s="420"/>
      <c r="BY821" s="21" t="str">
        <f t="shared" si="427"/>
        <v>TAB-FPH-MS1224</v>
      </c>
    </row>
    <row r="822" spans="1:77" ht="15.75" customHeight="1" x14ac:dyDescent="0.2">
      <c r="A822" s="173" t="s">
        <v>421</v>
      </c>
      <c r="B822" s="49" t="s">
        <v>422</v>
      </c>
      <c r="C822" s="49" t="s">
        <v>559</v>
      </c>
      <c r="D822" s="49"/>
      <c r="E822" s="50"/>
      <c r="F822" s="593"/>
      <c r="G822" s="50">
        <v>26</v>
      </c>
      <c r="H822" s="680"/>
      <c r="I822" s="449"/>
      <c r="J822" s="452"/>
      <c r="K822" s="529" t="str">
        <f t="shared" si="424"/>
        <v>TANC5581</v>
      </c>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75"/>
      <c r="BA822" s="333"/>
      <c r="BB822" s="232">
        <f t="shared" si="439"/>
        <v>0</v>
      </c>
      <c r="BC822" s="232">
        <f t="shared" si="420"/>
        <v>0</v>
      </c>
      <c r="BE822" s="193"/>
      <c r="BF822" s="6">
        <f t="shared" si="431"/>
        <v>0</v>
      </c>
      <c r="BG822" s="193"/>
      <c r="BH822" s="6">
        <f t="shared" si="432"/>
        <v>0</v>
      </c>
      <c r="BI822" s="361"/>
      <c r="BJ822" s="6">
        <f t="shared" si="433"/>
        <v>0</v>
      </c>
      <c r="BK822" s="193"/>
      <c r="BM822" s="123"/>
      <c r="BN822" s="6">
        <f t="shared" si="434"/>
        <v>0</v>
      </c>
      <c r="BO822" s="193"/>
      <c r="BP822" s="6">
        <f t="shared" si="435"/>
        <v>0</v>
      </c>
      <c r="BQ822" s="193"/>
      <c r="BR822" s="6">
        <f t="shared" si="436"/>
        <v>0</v>
      </c>
      <c r="BS822" s="8">
        <v>80</v>
      </c>
      <c r="BT822" s="8">
        <v>80</v>
      </c>
      <c r="BU822" s="415">
        <f t="shared" si="437"/>
        <v>6.666666666666667</v>
      </c>
      <c r="BV822" s="421">
        <f t="shared" si="438"/>
        <v>23.25</v>
      </c>
      <c r="BW822" s="420">
        <f t="shared" si="426"/>
        <v>3.9</v>
      </c>
      <c r="BX822" s="420"/>
      <c r="BY822" s="21" t="str">
        <f t="shared" si="427"/>
        <v>TANC5581</v>
      </c>
    </row>
    <row r="823" spans="1:77" ht="15.75" customHeight="1" x14ac:dyDescent="0.2">
      <c r="A823" s="173" t="s">
        <v>129</v>
      </c>
      <c r="B823" s="49" t="s">
        <v>130</v>
      </c>
      <c r="C823" s="49" t="s">
        <v>131</v>
      </c>
      <c r="D823" s="49">
        <v>12</v>
      </c>
      <c r="E823" s="50"/>
      <c r="F823" s="593"/>
      <c r="G823" s="50">
        <v>155</v>
      </c>
      <c r="H823" s="680"/>
      <c r="I823" s="449"/>
      <c r="J823" s="452"/>
      <c r="K823" s="529" t="str">
        <f t="shared" si="424"/>
        <v>TSTRK-2</v>
      </c>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c r="AY823" s="49"/>
      <c r="AZ823" s="75"/>
      <c r="BA823" s="333"/>
      <c r="BB823" s="232">
        <f t="shared" si="439"/>
        <v>0</v>
      </c>
      <c r="BC823" s="232">
        <f t="shared" ref="BC823:BC834" si="440">BB823*$BC$5</f>
        <v>0</v>
      </c>
      <c r="BE823" s="193"/>
      <c r="BF823" s="6">
        <f t="shared" si="431"/>
        <v>0</v>
      </c>
      <c r="BG823" s="193"/>
      <c r="BH823" s="6">
        <f t="shared" si="432"/>
        <v>0</v>
      </c>
      <c r="BI823" s="361"/>
      <c r="BJ823" s="6">
        <f t="shared" si="433"/>
        <v>0</v>
      </c>
      <c r="BK823" s="193"/>
      <c r="BM823" s="123"/>
      <c r="BN823" s="6">
        <f t="shared" si="434"/>
        <v>0</v>
      </c>
      <c r="BO823" s="193"/>
      <c r="BP823" s="6">
        <f t="shared" si="435"/>
        <v>0</v>
      </c>
      <c r="BQ823" s="193"/>
      <c r="BR823" s="6">
        <f t="shared" si="436"/>
        <v>0</v>
      </c>
      <c r="BS823" s="8">
        <v>221</v>
      </c>
      <c r="BT823" s="8">
        <v>172</v>
      </c>
      <c r="BU823" s="415">
        <f t="shared" si="437"/>
        <v>14.333333333333334</v>
      </c>
      <c r="BV823" s="421">
        <f t="shared" si="438"/>
        <v>14.651162790697674</v>
      </c>
      <c r="BW823" s="420">
        <f t="shared" si="426"/>
        <v>10.813953488372093</v>
      </c>
      <c r="BX823" s="420"/>
      <c r="BY823" s="21" t="str">
        <f t="shared" ref="BY823:BY828" si="441">A823</f>
        <v>TSTRK-2</v>
      </c>
    </row>
    <row r="824" spans="1:77" ht="15.75" customHeight="1" x14ac:dyDescent="0.2">
      <c r="A824" s="173" t="s">
        <v>546</v>
      </c>
      <c r="B824" s="49" t="s">
        <v>1146</v>
      </c>
      <c r="C824" s="1" t="s">
        <v>1148</v>
      </c>
      <c r="D824" s="49"/>
      <c r="E824" s="50"/>
      <c r="F824" s="593"/>
      <c r="G824" s="50">
        <v>210</v>
      </c>
      <c r="H824" s="680"/>
      <c r="I824" s="449"/>
      <c r="J824" s="452"/>
      <c r="K824" s="529" t="str">
        <f t="shared" si="424"/>
        <v>WD-6</v>
      </c>
      <c r="L824" s="49"/>
      <c r="M824" s="49"/>
      <c r="N824" s="1"/>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c r="AY824" s="49"/>
      <c r="AZ824" s="75"/>
      <c r="BA824" s="333"/>
      <c r="BB824" s="232">
        <f t="shared" si="439"/>
        <v>0</v>
      </c>
      <c r="BC824" s="232">
        <f t="shared" si="440"/>
        <v>0</v>
      </c>
      <c r="BE824" s="193"/>
      <c r="BF824" s="6">
        <f t="shared" si="431"/>
        <v>0</v>
      </c>
      <c r="BG824" s="193"/>
      <c r="BH824" s="6">
        <f t="shared" si="432"/>
        <v>0</v>
      </c>
      <c r="BI824" s="361"/>
      <c r="BJ824" s="6">
        <f t="shared" si="433"/>
        <v>0</v>
      </c>
      <c r="BK824" s="193"/>
      <c r="BM824" s="123"/>
      <c r="BN824" s="6">
        <f t="shared" si="434"/>
        <v>0</v>
      </c>
      <c r="BO824" s="193"/>
      <c r="BP824" s="6">
        <f t="shared" si="435"/>
        <v>0</v>
      </c>
      <c r="BQ824" s="193"/>
      <c r="BR824" s="6">
        <f t="shared" si="436"/>
        <v>0</v>
      </c>
      <c r="BS824" s="8">
        <v>24</v>
      </c>
      <c r="BT824" s="8">
        <v>24</v>
      </c>
      <c r="BU824" s="415">
        <f t="shared" si="437"/>
        <v>2</v>
      </c>
      <c r="BV824" s="421">
        <f t="shared" si="438"/>
        <v>40.5</v>
      </c>
      <c r="BW824" s="420">
        <f t="shared" si="426"/>
        <v>105</v>
      </c>
      <c r="BX824" s="420"/>
      <c r="BY824" s="21" t="str">
        <f t="shared" si="441"/>
        <v>WD-6</v>
      </c>
    </row>
    <row r="825" spans="1:77" ht="15.75" customHeight="1" x14ac:dyDescent="0.2">
      <c r="A825" s="172" t="s">
        <v>1145</v>
      </c>
      <c r="B825" s="49" t="s">
        <v>1146</v>
      </c>
      <c r="C825" s="1" t="s">
        <v>1147</v>
      </c>
      <c r="D825" s="1"/>
      <c r="E825" s="2"/>
      <c r="F825" s="589"/>
      <c r="G825" s="2">
        <v>81</v>
      </c>
      <c r="H825" s="679"/>
      <c r="I825" s="449"/>
      <c r="J825" s="452"/>
      <c r="K825" s="529" t="str">
        <f t="shared" si="424"/>
        <v>WSA-4</v>
      </c>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75"/>
      <c r="BA825" s="333"/>
      <c r="BB825" s="232">
        <f t="shared" si="439"/>
        <v>0</v>
      </c>
      <c r="BC825" s="232">
        <f t="shared" si="440"/>
        <v>0</v>
      </c>
      <c r="BE825" s="129"/>
      <c r="BF825" s="6">
        <f t="shared" si="431"/>
        <v>0</v>
      </c>
      <c r="BG825" s="129"/>
      <c r="BH825" s="6">
        <f t="shared" si="432"/>
        <v>0</v>
      </c>
      <c r="BI825" s="359"/>
      <c r="BJ825" s="6">
        <f t="shared" si="433"/>
        <v>0</v>
      </c>
      <c r="BK825" s="129"/>
      <c r="BM825" s="121"/>
      <c r="BN825" s="6">
        <f t="shared" si="434"/>
        <v>0</v>
      </c>
      <c r="BO825" s="129"/>
      <c r="BP825" s="6">
        <f t="shared" si="435"/>
        <v>0</v>
      </c>
      <c r="BQ825" s="129"/>
      <c r="BR825" s="6">
        <f t="shared" si="436"/>
        <v>0</v>
      </c>
      <c r="BS825" s="8">
        <v>54</v>
      </c>
      <c r="BT825" s="8">
        <v>54</v>
      </c>
      <c r="BU825" s="415">
        <f t="shared" si="437"/>
        <v>4.5</v>
      </c>
      <c r="BV825" s="421">
        <f t="shared" si="438"/>
        <v>43.777777777777779</v>
      </c>
      <c r="BW825" s="420">
        <f t="shared" si="426"/>
        <v>18</v>
      </c>
      <c r="BX825" s="420"/>
      <c r="BY825" s="21" t="str">
        <f t="shared" si="441"/>
        <v>WSA-4</v>
      </c>
    </row>
    <row r="826" spans="1:77" ht="15.75" customHeight="1" x14ac:dyDescent="0.2">
      <c r="A826" s="171" t="s">
        <v>444</v>
      </c>
      <c r="B826" s="2" t="s">
        <v>48</v>
      </c>
      <c r="C826" s="1" t="s">
        <v>445</v>
      </c>
      <c r="D826" s="1">
        <v>18</v>
      </c>
      <c r="E826" s="2"/>
      <c r="F826" s="589"/>
      <c r="G826" s="2">
        <v>197</v>
      </c>
      <c r="H826" s="679"/>
      <c r="I826" s="449"/>
      <c r="J826" s="452"/>
      <c r="K826" s="529" t="str">
        <f t="shared" si="424"/>
        <v>WS475</v>
      </c>
      <c r="L826" s="1" t="s">
        <v>1295</v>
      </c>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75"/>
      <c r="BA826" s="333"/>
      <c r="BB826" s="232">
        <f t="shared" si="439"/>
        <v>0</v>
      </c>
      <c r="BC826" s="232">
        <f t="shared" si="440"/>
        <v>0</v>
      </c>
      <c r="BE826" s="129"/>
      <c r="BF826" s="6">
        <f t="shared" si="431"/>
        <v>0</v>
      </c>
      <c r="BG826" s="129"/>
      <c r="BH826" s="6">
        <f t="shared" si="432"/>
        <v>0</v>
      </c>
      <c r="BI826" s="359"/>
      <c r="BJ826" s="6">
        <f t="shared" si="433"/>
        <v>0</v>
      </c>
      <c r="BK826" s="129"/>
      <c r="BM826" s="121"/>
      <c r="BN826" s="6">
        <f t="shared" si="434"/>
        <v>0</v>
      </c>
      <c r="BO826" s="129"/>
      <c r="BP826" s="6">
        <f t="shared" si="435"/>
        <v>0</v>
      </c>
      <c r="BQ826" s="129"/>
      <c r="BR826" s="6">
        <f t="shared" si="436"/>
        <v>0</v>
      </c>
      <c r="BU826" s="415">
        <f t="shared" si="437"/>
        <v>0</v>
      </c>
      <c r="BV826" s="421">
        <f t="shared" si="438"/>
        <v>0</v>
      </c>
      <c r="BW826" s="420">
        <f t="shared" si="426"/>
        <v>0</v>
      </c>
      <c r="BX826" s="420"/>
      <c r="BY826" s="21" t="str">
        <f t="shared" si="441"/>
        <v>WS475</v>
      </c>
    </row>
    <row r="827" spans="1:77" ht="15.75" customHeight="1" x14ac:dyDescent="0.2">
      <c r="A827" s="171" t="s">
        <v>742</v>
      </c>
      <c r="B827" s="2" t="s">
        <v>48</v>
      </c>
      <c r="C827" s="1" t="s">
        <v>298</v>
      </c>
      <c r="D827" s="1">
        <v>18</v>
      </c>
      <c r="E827" s="2"/>
      <c r="F827" s="589"/>
      <c r="G827" s="690">
        <v>1694</v>
      </c>
      <c r="H827" s="679"/>
      <c r="I827" s="449"/>
      <c r="J827" s="452"/>
      <c r="K827" s="529" t="s">
        <v>742</v>
      </c>
      <c r="L827" s="1" t="s">
        <v>1296</v>
      </c>
      <c r="M827" s="1" t="s">
        <v>1200</v>
      </c>
      <c r="N827" s="1" t="s">
        <v>1200</v>
      </c>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75"/>
      <c r="BA827" s="333"/>
      <c r="BB827" s="232">
        <f t="shared" si="439"/>
        <v>0</v>
      </c>
      <c r="BC827" s="232">
        <f t="shared" si="440"/>
        <v>0</v>
      </c>
      <c r="BE827" s="129"/>
      <c r="BF827" s="6">
        <f t="shared" si="431"/>
        <v>0</v>
      </c>
      <c r="BG827" s="129"/>
      <c r="BH827" s="6">
        <f t="shared" si="432"/>
        <v>0</v>
      </c>
      <c r="BI827" s="359"/>
      <c r="BJ827" s="6">
        <f t="shared" si="433"/>
        <v>0</v>
      </c>
      <c r="BK827" s="129"/>
      <c r="BM827" s="121"/>
      <c r="BN827" s="6">
        <f t="shared" si="434"/>
        <v>0</v>
      </c>
      <c r="BO827" s="129"/>
      <c r="BP827" s="6">
        <f t="shared" si="435"/>
        <v>0</v>
      </c>
      <c r="BQ827" s="129"/>
      <c r="BR827" s="6">
        <f t="shared" si="436"/>
        <v>0</v>
      </c>
      <c r="BS827" s="8">
        <v>2214</v>
      </c>
      <c r="BT827" s="8">
        <v>2295</v>
      </c>
      <c r="BU827" s="415">
        <f t="shared" si="437"/>
        <v>191.25</v>
      </c>
      <c r="BV827" s="421">
        <f t="shared" si="438"/>
        <v>1.4640522875816993</v>
      </c>
      <c r="BW827" s="420">
        <f t="shared" si="426"/>
        <v>8.8575163398692816</v>
      </c>
      <c r="BX827" s="420"/>
      <c r="BY827" s="21" t="str">
        <f t="shared" si="441"/>
        <v>WS575</v>
      </c>
    </row>
    <row r="828" spans="1:77" ht="15.75" customHeight="1" x14ac:dyDescent="0.2">
      <c r="A828" s="171" t="s">
        <v>751</v>
      </c>
      <c r="B828" s="2" t="s">
        <v>48</v>
      </c>
      <c r="C828" s="1" t="s">
        <v>752</v>
      </c>
      <c r="D828" s="1">
        <v>18</v>
      </c>
      <c r="E828" s="2"/>
      <c r="F828" s="589"/>
      <c r="G828" s="2">
        <v>280</v>
      </c>
      <c r="H828" s="679"/>
      <c r="I828" s="449"/>
      <c r="J828" s="452"/>
      <c r="K828" s="529" t="str">
        <f t="shared" ref="K828:K834" si="442">A828</f>
        <v>WS625</v>
      </c>
      <c r="L828" s="1" t="s">
        <v>1295</v>
      </c>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75"/>
      <c r="BA828" s="333"/>
      <c r="BB828" s="232">
        <f t="shared" si="439"/>
        <v>0</v>
      </c>
      <c r="BC828" s="232">
        <f t="shared" si="440"/>
        <v>0</v>
      </c>
      <c r="BE828" s="129"/>
      <c r="BF828" s="6">
        <f t="shared" si="431"/>
        <v>0</v>
      </c>
      <c r="BG828" s="129"/>
      <c r="BH828" s="6">
        <f t="shared" si="432"/>
        <v>0</v>
      </c>
      <c r="BI828" s="359"/>
      <c r="BJ828" s="6">
        <f t="shared" si="433"/>
        <v>0</v>
      </c>
      <c r="BK828" s="129"/>
      <c r="BM828" s="121"/>
      <c r="BN828" s="6">
        <f t="shared" si="434"/>
        <v>0</v>
      </c>
      <c r="BO828" s="129"/>
      <c r="BP828" s="6">
        <f t="shared" si="435"/>
        <v>0</v>
      </c>
      <c r="BQ828" s="129"/>
      <c r="BR828" s="6">
        <f t="shared" si="436"/>
        <v>0</v>
      </c>
      <c r="BS828" s="8">
        <v>6</v>
      </c>
      <c r="BT828" s="8">
        <v>6</v>
      </c>
      <c r="BU828" s="415">
        <f t="shared" si="437"/>
        <v>0.5</v>
      </c>
      <c r="BV828" s="421">
        <f t="shared" si="438"/>
        <v>1152</v>
      </c>
      <c r="BW828" s="420">
        <f t="shared" si="426"/>
        <v>560</v>
      </c>
      <c r="BX828" s="420"/>
      <c r="BY828" s="21" t="str">
        <f t="shared" si="441"/>
        <v>WS625</v>
      </c>
    </row>
    <row r="829" spans="1:77" ht="16.5" customHeight="1" x14ac:dyDescent="0.2">
      <c r="A829" s="171" t="s">
        <v>754</v>
      </c>
      <c r="B829" s="2" t="s">
        <v>48</v>
      </c>
      <c r="C829" s="1" t="s">
        <v>755</v>
      </c>
      <c r="D829" s="1">
        <v>18</v>
      </c>
      <c r="E829" s="2"/>
      <c r="F829" s="589"/>
      <c r="G829" s="2">
        <v>576</v>
      </c>
      <c r="H829" s="679"/>
      <c r="I829" s="449"/>
      <c r="J829" s="452"/>
      <c r="K829" s="529" t="str">
        <f t="shared" si="442"/>
        <v>WS675</v>
      </c>
      <c r="L829" s="1" t="s">
        <v>1296</v>
      </c>
      <c r="M829" s="1" t="s">
        <v>1200</v>
      </c>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75"/>
      <c r="BA829" s="333"/>
      <c r="BB829" s="232">
        <f t="shared" si="439"/>
        <v>0</v>
      </c>
      <c r="BC829" s="232">
        <f t="shared" si="440"/>
        <v>0</v>
      </c>
      <c r="BE829" s="129"/>
      <c r="BG829" s="129"/>
      <c r="BH829" s="6">
        <f t="shared" si="432"/>
        <v>0</v>
      </c>
      <c r="BI829" s="359"/>
      <c r="BJ829" s="6">
        <f t="shared" si="433"/>
        <v>0</v>
      </c>
      <c r="BK829" s="129"/>
      <c r="BM829" s="121"/>
      <c r="BN829" s="6">
        <f t="shared" si="434"/>
        <v>0</v>
      </c>
      <c r="BO829" s="129"/>
      <c r="BP829" s="6">
        <f t="shared" si="435"/>
        <v>0</v>
      </c>
      <c r="BQ829" s="129"/>
      <c r="BU829" s="415">
        <f t="shared" si="437"/>
        <v>0</v>
      </c>
      <c r="BV829" s="421">
        <f t="shared" si="438"/>
        <v>0</v>
      </c>
      <c r="BW829" s="420">
        <f t="shared" si="426"/>
        <v>0</v>
      </c>
      <c r="BX829" s="420"/>
      <c r="BY829" s="21" t="str">
        <f t="shared" ref="BY829:BY834" si="443">A829</f>
        <v>WS675</v>
      </c>
    </row>
    <row r="830" spans="1:77" ht="15.75" customHeight="1" x14ac:dyDescent="0.2">
      <c r="A830" s="171" t="s">
        <v>324</v>
      </c>
      <c r="B830" s="2" t="s">
        <v>48</v>
      </c>
      <c r="C830" s="1" t="s">
        <v>325</v>
      </c>
      <c r="D830" s="1">
        <v>18</v>
      </c>
      <c r="E830" s="2"/>
      <c r="F830" s="589"/>
      <c r="G830" s="2">
        <v>424</v>
      </c>
      <c r="H830" s="679"/>
      <c r="I830" s="449"/>
      <c r="J830" s="452"/>
      <c r="K830" s="529" t="str">
        <f t="shared" si="442"/>
        <v>WS775</v>
      </c>
      <c r="L830" s="1" t="s">
        <v>1296</v>
      </c>
      <c r="M830" s="1" t="s">
        <v>1293</v>
      </c>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75"/>
      <c r="BA830" s="333"/>
      <c r="BB830" s="232">
        <f t="shared" si="439"/>
        <v>0</v>
      </c>
      <c r="BC830" s="232">
        <f t="shared" si="440"/>
        <v>0</v>
      </c>
      <c r="BE830" s="129"/>
      <c r="BF830" s="6">
        <f>BE830*AZ830</f>
        <v>0</v>
      </c>
      <c r="BG830" s="129">
        <v>100</v>
      </c>
      <c r="BH830" s="6">
        <f t="shared" si="432"/>
        <v>0</v>
      </c>
      <c r="BI830" s="359"/>
      <c r="BJ830" s="6">
        <f t="shared" si="433"/>
        <v>0</v>
      </c>
      <c r="BK830" s="129"/>
      <c r="BM830" s="129"/>
      <c r="BN830" s="6">
        <f t="shared" si="434"/>
        <v>0</v>
      </c>
      <c r="BO830" s="129"/>
      <c r="BP830" s="6">
        <f t="shared" si="435"/>
        <v>0</v>
      </c>
      <c r="BQ830" s="129"/>
      <c r="BR830" s="6">
        <f>BQ830*AZ830</f>
        <v>0</v>
      </c>
      <c r="BS830" s="8">
        <v>178</v>
      </c>
      <c r="BT830" s="8">
        <v>160</v>
      </c>
      <c r="BU830" s="415">
        <f t="shared" si="437"/>
        <v>13.333333333333334</v>
      </c>
      <c r="BV830" s="421">
        <f t="shared" si="438"/>
        <v>2.1</v>
      </c>
      <c r="BW830" s="420">
        <f t="shared" si="426"/>
        <v>39.299999999999997</v>
      </c>
      <c r="BX830" s="420"/>
      <c r="BY830" s="21" t="str">
        <f t="shared" si="443"/>
        <v>WS775</v>
      </c>
    </row>
    <row r="831" spans="1:77" ht="15.75" customHeight="1" x14ac:dyDescent="0.2">
      <c r="A831" s="171" t="s">
        <v>356</v>
      </c>
      <c r="B831" s="2" t="s">
        <v>48</v>
      </c>
      <c r="C831" s="1" t="s">
        <v>357</v>
      </c>
      <c r="D831" s="1">
        <v>18</v>
      </c>
      <c r="E831" s="2"/>
      <c r="F831" s="589"/>
      <c r="G831" s="2">
        <v>28</v>
      </c>
      <c r="H831" s="679"/>
      <c r="I831" s="449"/>
      <c r="J831" s="452"/>
      <c r="K831" s="529" t="str">
        <f t="shared" si="442"/>
        <v>WS825</v>
      </c>
      <c r="L831" s="1" t="s">
        <v>1295</v>
      </c>
      <c r="M831" s="1" t="s">
        <v>1293</v>
      </c>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215"/>
      <c r="BA831" s="333"/>
      <c r="BB831" s="232">
        <f t="shared" si="439"/>
        <v>0</v>
      </c>
      <c r="BC831" s="232">
        <f t="shared" si="440"/>
        <v>0</v>
      </c>
      <c r="BD831" s="78"/>
      <c r="BE831" s="129"/>
      <c r="BF831" s="6">
        <f>BE831*AZ831</f>
        <v>0</v>
      </c>
      <c r="BG831" s="129"/>
      <c r="BH831" s="6">
        <f t="shared" si="432"/>
        <v>0</v>
      </c>
      <c r="BI831" s="359"/>
      <c r="BJ831" s="6">
        <f t="shared" si="433"/>
        <v>0</v>
      </c>
      <c r="BK831" s="129"/>
      <c r="BM831" s="129"/>
      <c r="BN831" s="6">
        <f t="shared" si="434"/>
        <v>0</v>
      </c>
      <c r="BO831" s="129"/>
      <c r="BP831" s="6">
        <f t="shared" si="435"/>
        <v>0</v>
      </c>
      <c r="BQ831" s="129"/>
      <c r="BR831" s="6">
        <f>BQ831*AZ831</f>
        <v>0</v>
      </c>
      <c r="BS831" s="8">
        <v>248</v>
      </c>
      <c r="BT831" s="8">
        <v>248</v>
      </c>
      <c r="BU831" s="415">
        <f t="shared" si="437"/>
        <v>20.666666666666668</v>
      </c>
      <c r="BV831" s="421">
        <f t="shared" si="438"/>
        <v>57.096774193548384</v>
      </c>
      <c r="BW831" s="420">
        <f t="shared" si="426"/>
        <v>1.3548387096774193</v>
      </c>
      <c r="BX831" s="420"/>
      <c r="BY831" s="21" t="str">
        <f t="shared" si="443"/>
        <v>WS825</v>
      </c>
    </row>
    <row r="832" spans="1:77" ht="15.75" customHeight="1" x14ac:dyDescent="0.2">
      <c r="A832" s="318" t="s">
        <v>114</v>
      </c>
      <c r="B832" s="50" t="s">
        <v>48</v>
      </c>
      <c r="C832" s="49" t="s">
        <v>299</v>
      </c>
      <c r="D832" s="49">
        <v>18</v>
      </c>
      <c r="E832" s="50"/>
      <c r="F832" s="593"/>
      <c r="G832" s="50">
        <v>1180</v>
      </c>
      <c r="H832" s="680"/>
      <c r="I832" s="449"/>
      <c r="J832" s="452"/>
      <c r="K832" s="532" t="str">
        <f t="shared" si="442"/>
        <v>WS875</v>
      </c>
      <c r="L832" s="1" t="s">
        <v>1296</v>
      </c>
      <c r="M832" s="1" t="s">
        <v>1293</v>
      </c>
      <c r="N832" s="1"/>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c r="AY832" s="49"/>
      <c r="AZ832" s="319"/>
      <c r="BA832" s="336"/>
      <c r="BB832" s="232">
        <f t="shared" si="439"/>
        <v>0</v>
      </c>
      <c r="BC832" s="232">
        <f t="shared" si="440"/>
        <v>0</v>
      </c>
      <c r="BD832" s="78"/>
      <c r="BE832" s="193"/>
      <c r="BF832" s="6">
        <f>BE832*AZ832</f>
        <v>0</v>
      </c>
      <c r="BG832" s="193"/>
      <c r="BH832" s="6">
        <f t="shared" si="432"/>
        <v>0</v>
      </c>
      <c r="BI832" s="359"/>
      <c r="BJ832" s="6">
        <f t="shared" si="433"/>
        <v>0</v>
      </c>
      <c r="BK832" s="193"/>
      <c r="BM832" s="193"/>
      <c r="BN832" s="6">
        <f t="shared" si="434"/>
        <v>0</v>
      </c>
      <c r="BO832" s="193"/>
      <c r="BQ832" s="193"/>
      <c r="BU832" s="415">
        <f t="shared" si="437"/>
        <v>0</v>
      </c>
      <c r="BV832" s="421">
        <f t="shared" si="438"/>
        <v>0</v>
      </c>
      <c r="BW832" s="420">
        <f t="shared" si="426"/>
        <v>0</v>
      </c>
      <c r="BX832" s="420"/>
      <c r="BY832" s="21" t="str">
        <f t="shared" si="443"/>
        <v>WS875</v>
      </c>
    </row>
    <row r="833" spans="1:77" ht="15.75" customHeight="1" x14ac:dyDescent="0.2">
      <c r="A833" s="320" t="s">
        <v>922</v>
      </c>
      <c r="B833" s="92" t="s">
        <v>48</v>
      </c>
      <c r="C833" s="353" t="s">
        <v>923</v>
      </c>
      <c r="D833" s="49">
        <v>18</v>
      </c>
      <c r="E833" s="354"/>
      <c r="F833" s="602"/>
      <c r="G833" s="49">
        <v>172</v>
      </c>
      <c r="H833" s="681"/>
      <c r="I833" s="453"/>
      <c r="J833" s="452"/>
      <c r="K833" s="532" t="str">
        <f t="shared" si="442"/>
        <v>WS925</v>
      </c>
      <c r="L833" s="1" t="s">
        <v>1295</v>
      </c>
      <c r="M833" s="1"/>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210"/>
      <c r="BA833" s="336"/>
      <c r="BB833" s="232">
        <f>G832*BA833</f>
        <v>0</v>
      </c>
      <c r="BC833" s="232">
        <f>BB833*$BC$5</f>
        <v>0</v>
      </c>
      <c r="BE833" s="193"/>
      <c r="BF833" s="104"/>
      <c r="BG833" s="193"/>
      <c r="BI833" s="123"/>
      <c r="BK833" s="193"/>
      <c r="BM833" s="428"/>
      <c r="BN833" s="6">
        <f t="shared" si="434"/>
        <v>0</v>
      </c>
      <c r="BO833" s="193"/>
      <c r="BP833" s="6">
        <f>BO833*AZ833</f>
        <v>0</v>
      </c>
      <c r="BQ833" s="193"/>
      <c r="BR833" s="104">
        <f>BQ833*AZ833</f>
        <v>0</v>
      </c>
      <c r="BS833" s="8">
        <v>40</v>
      </c>
      <c r="BT833" s="8">
        <v>40</v>
      </c>
      <c r="BU833" s="415">
        <f t="shared" si="437"/>
        <v>3.3333333333333335</v>
      </c>
      <c r="BV833" s="421">
        <f t="shared" si="438"/>
        <v>0</v>
      </c>
      <c r="BW833" s="420">
        <f t="shared" si="426"/>
        <v>51.599999999999994</v>
      </c>
      <c r="BX833" s="420"/>
      <c r="BY833" s="21" t="str">
        <f t="shared" si="443"/>
        <v>WS925</v>
      </c>
    </row>
    <row r="834" spans="1:77" ht="15.75" customHeight="1" thickBot="1" x14ac:dyDescent="0.25">
      <c r="A834" s="320" t="s">
        <v>957</v>
      </c>
      <c r="B834" s="100" t="s">
        <v>48</v>
      </c>
      <c r="C834" s="322" t="s">
        <v>1138</v>
      </c>
      <c r="D834" s="17">
        <v>18</v>
      </c>
      <c r="E834" s="323"/>
      <c r="F834" s="603"/>
      <c r="G834" s="17">
        <v>0</v>
      </c>
      <c r="H834" s="321"/>
      <c r="I834" s="551"/>
      <c r="J834" s="553"/>
      <c r="K834" s="533" t="str">
        <f t="shared" si="442"/>
        <v>WS975</v>
      </c>
      <c r="L834" s="1" t="s">
        <v>1295</v>
      </c>
      <c r="M834" s="1" t="s">
        <v>1200</v>
      </c>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77"/>
      <c r="BA834" s="335"/>
      <c r="BB834" s="232">
        <f>G833*BA834</f>
        <v>0</v>
      </c>
      <c r="BC834" s="232">
        <f t="shared" si="440"/>
        <v>0</v>
      </c>
      <c r="BE834" s="130"/>
      <c r="BF834" s="104">
        <f>BE834*AZ834</f>
        <v>0</v>
      </c>
      <c r="BG834" s="130"/>
      <c r="BH834" s="352">
        <f>BG834*AZ834</f>
        <v>0</v>
      </c>
      <c r="BI834" s="124"/>
      <c r="BJ834" s="352">
        <f>BI834*AZ834</f>
        <v>0</v>
      </c>
      <c r="BK834" s="130"/>
      <c r="BM834" s="429"/>
      <c r="BN834" s="352">
        <f t="shared" si="434"/>
        <v>0</v>
      </c>
      <c r="BO834" s="130"/>
      <c r="BP834" s="352">
        <f>BO834*AZ834</f>
        <v>0</v>
      </c>
      <c r="BQ834" s="130"/>
      <c r="BR834" s="104">
        <f>BQ834*AZ834</f>
        <v>0</v>
      </c>
      <c r="BS834" s="8">
        <v>6</v>
      </c>
      <c r="BT834" s="8">
        <v>6</v>
      </c>
      <c r="BU834" s="415">
        <f t="shared" si="437"/>
        <v>0.5</v>
      </c>
      <c r="BV834" s="421">
        <f t="shared" si="438"/>
        <v>0</v>
      </c>
      <c r="BW834" s="420">
        <f t="shared" si="426"/>
        <v>0</v>
      </c>
      <c r="BX834" s="420"/>
      <c r="BY834" s="21" t="str">
        <f t="shared" si="443"/>
        <v>WS975</v>
      </c>
    </row>
    <row r="835" spans="1:77" x14ac:dyDescent="0.2">
      <c r="F835" s="604" t="s">
        <v>691</v>
      </c>
      <c r="G835" s="644"/>
      <c r="H835" s="575"/>
      <c r="BE835" s="227"/>
      <c r="BF835" s="6">
        <f>SUM(BF314:BF834)</f>
        <v>16949.5</v>
      </c>
      <c r="BJ835" s="6">
        <f>SUM(BJ314:BJ834)</f>
        <v>7735</v>
      </c>
      <c r="BK835" s="227"/>
      <c r="BO835" s="227"/>
      <c r="BW835" s="420"/>
      <c r="BX835" s="420"/>
    </row>
    <row r="836" spans="1:77" x14ac:dyDescent="0.2">
      <c r="A836" s="6"/>
      <c r="B836" s="6"/>
      <c r="C836" s="9"/>
      <c r="BB836" s="73" t="e">
        <f>SUM(BB6:BB834)</f>
        <v>#REF!</v>
      </c>
      <c r="BC836" s="73" t="e">
        <f>SUM(BC6:BC834)</f>
        <v>#REF!</v>
      </c>
      <c r="BE836" s="6"/>
      <c r="BG836" s="6"/>
      <c r="BI836" s="6"/>
      <c r="BK836" s="6"/>
      <c r="BM836" s="6"/>
      <c r="BO836" s="6"/>
      <c r="BQ836" s="6"/>
      <c r="BR836" s="8">
        <f>SUM(BR6:BR834)</f>
        <v>0</v>
      </c>
      <c r="BU836" s="6"/>
      <c r="BV836" s="6"/>
      <c r="BW836" s="6"/>
      <c r="BX836" s="6"/>
      <c r="BY836" s="6"/>
    </row>
    <row r="839" spans="1:77" x14ac:dyDescent="0.2">
      <c r="BS839" s="6"/>
      <c r="BT839" s="6"/>
    </row>
  </sheetData>
  <customSheetViews>
    <customSheetView guid="{93D0035C-C30B-41DB-9020-6948B38A39EE}" showPageBreaks="1" printArea="1" showRuler="0" topLeftCell="A124">
      <selection activeCell="H131" sqref="H131"/>
      <rowBreaks count="14" manualBreakCount="14">
        <brk id="91" max="8" man="1"/>
        <brk id="93" max="9" man="1"/>
        <brk id="173" max="8" man="1"/>
        <brk id="175" max="8" man="1"/>
        <brk id="177" max="8" man="1"/>
        <brk id="178" max="8" man="1"/>
        <brk id="179" max="8" man="1"/>
        <brk id="184" max="10" man="1"/>
        <brk id="185" max="9" man="1"/>
        <brk id="246" max="9" man="1"/>
        <brk id="337" max="8" man="1"/>
        <brk id="338" max="8" man="1"/>
        <brk id="339" max="8" man="1"/>
        <brk id="341" max="8" man="1"/>
      </rowBreaks>
      <pageMargins left="0.12" right="0.13" top="0.16" bottom="0.17" header="0.12" footer="0.12"/>
      <printOptions horizontalCentered="1"/>
      <pageSetup scale="58" fitToHeight="3" orientation="portrait" horizontalDpi="4294967293" r:id="rId1"/>
      <headerFooter alignWithMargins="0">
        <oddFooter>&amp;LTAB Industries, LLC
4032 Grant Street
Reading, PA 19606
Ph: 484-336-0449
Fx: 610-779-8402&amp;CDistributer of 
DKS Steel Door and Frame Systems, Inc.&amp;RTAB Industries Warehouse
1564 Main Street         
Goodville, PA 17528
Ph: 484-336-0449
Fx: 717-445-7088</oddFooter>
      </headerFooter>
    </customSheetView>
    <customSheetView guid="{7DFA592A-5CAE-4FD1-AED3-1C4F9E2B8FF9}" showPageBreaks="1" printArea="1" hiddenRows="1" showRuler="0" topLeftCell="A245">
      <selection activeCell="A253" sqref="A253"/>
      <rowBreaks count="4" manualBreakCount="4">
        <brk id="100" max="9" man="1"/>
        <brk id="196" max="10" man="1"/>
        <brk id="197" max="9" man="1"/>
        <brk id="261" max="9" man="1"/>
      </rowBreaks>
      <pageMargins left="0.12" right="0.13" top="0.16" bottom="0.17" header="0.12" footer="0.12"/>
      <printOptions horizontalCentered="1"/>
      <pageSetup scale="58" fitToHeight="3" orientation="portrait" horizontalDpi="4294967293" r:id="rId2"/>
      <headerFooter alignWithMargins="0">
        <oddFooter>&amp;LTAB Industries, LLC
4032 Grant Street
Reading, PA 19606
Ph: 484-336-0449
Fx: 610-779-8402&amp;CDistributer of 
DKS Steel Door and Frame Systems, Inc.&amp;RTAB Industries Warehouse
1564 Main Street         
Goodville, PA 17528
Ph: 484-336-0449
Fx: 717-445-7088</oddFooter>
      </headerFooter>
    </customSheetView>
    <customSheetView guid="{0F21FC45-2CF6-4231-9C1F-94EEA87C130B}" showPageBreaks="1" printArea="1" showRuler="0" topLeftCell="A123">
      <pane ySplit="0.94285714285714284" topLeftCell="A46" activePane="bottomLeft"/>
      <selection pane="bottomLeft" activeCell="G9" sqref="G9"/>
      <rowBreaks count="12" manualBreakCount="12">
        <brk id="90" max="8" man="1"/>
        <brk id="98" max="8" man="1"/>
        <brk id="100" max="8" man="1"/>
        <brk id="102" max="8" man="1"/>
        <brk id="107" max="9" man="1"/>
        <brk id="190" max="8" man="1"/>
        <brk id="198" max="8" man="1"/>
        <brk id="214" max="10" man="1"/>
        <brk id="215" max="9" man="1"/>
        <brk id="278" max="9" man="1"/>
        <brk id="373" max="8" man="1"/>
        <brk id="375" max="8" man="1"/>
      </rowBreaks>
      <pageMargins left="0.12" right="0.13" top="0.16" bottom="0.17" header="0.12" footer="0.12"/>
      <printOptions horizontalCentered="1"/>
      <pageSetup scale="58" fitToHeight="3" orientation="portrait" horizontalDpi="4294967293" r:id="rId3"/>
      <headerFooter alignWithMargins="0">
        <oddFooter>&amp;LTAB Industries, LLC
4032 Grant Street
Reading, PA 19606
Ph: 484-336-0449
Fx: 610-779-8402&amp;CDistributer of 
DKS Steel Door and Frame Systems, Inc.&amp;RTAB Industries Warehouse
1564 Main Street         
Goodville, PA 17528
Ph: 484-336-0449
Fx: 717-445-7088</oddFooter>
      </headerFooter>
    </customSheetView>
    <customSheetView guid="{D96AD2AB-A562-4D09-AB54-FD8E52BEC634}" showPageBreaks="1" printArea="1" showRuler="0">
      <selection activeCell="I261" sqref="I261"/>
      <rowBreaks count="13" manualBreakCount="13">
        <brk id="92" max="8" man="1"/>
        <brk id="94" max="9" man="1"/>
        <brk id="174" max="8" man="1"/>
        <brk id="176" max="8" man="1"/>
        <brk id="178" max="8" man="1"/>
        <brk id="179" max="8" man="1"/>
        <brk id="180" max="8" man="1"/>
        <brk id="185" max="10" man="1"/>
        <brk id="186" max="9" man="1"/>
        <brk id="247" max="9" man="1"/>
        <brk id="339" max="8" man="1"/>
        <brk id="340" max="8" man="1"/>
        <brk id="342" max="8" man="1"/>
      </rowBreaks>
      <pageMargins left="0.12" right="0.13" top="0.16" bottom="0.17" header="0.12" footer="0.12"/>
      <printOptions horizontalCentered="1"/>
      <pageSetup scale="58" fitToHeight="3" orientation="portrait" horizontalDpi="4294967293" r:id="rId4"/>
      <headerFooter alignWithMargins="0">
        <oddFooter>&amp;LTAB Industries, LLC
4032 Grant Street
Reading, PA 19606
Ph: 484-336-0449
Fx: 610-779-8402&amp;CDistributer of 
DKS Steel Door and Frame Systems, Inc.&amp;RTAB Industries Warehouse
1564 Main Street         
Goodville, PA 17528
Ph: 484-336-0449
Fx: 717-445-7088</oddFooter>
      </headerFooter>
    </customSheetView>
    <customSheetView guid="{202DB297-1378-4DEC-B4D3-52618A8DE152}" showRuler="0" topLeftCell="A10">
      <selection activeCell="H49" sqref="H49"/>
      <rowBreaks count="13" manualBreakCount="13">
        <brk id="92" max="8" man="1"/>
        <brk id="94" max="9" man="1"/>
        <brk id="174" max="8" man="1"/>
        <brk id="176" max="8" man="1"/>
        <brk id="178" max="8" man="1"/>
        <brk id="179" max="8" man="1"/>
        <brk id="180" max="8" man="1"/>
        <brk id="185" max="10" man="1"/>
        <brk id="186" max="9" man="1"/>
        <brk id="247" max="9" man="1"/>
        <brk id="339" max="8" man="1"/>
        <brk id="340" max="8" man="1"/>
        <brk id="342" max="8" man="1"/>
      </rowBreaks>
      <pageMargins left="0.12" right="0.13" top="0.16" bottom="0.17" header="0.12" footer="0.12"/>
      <printOptions horizontalCentered="1"/>
      <pageSetup scale="58" fitToHeight="3" orientation="portrait" horizontalDpi="4294967293" r:id="rId5"/>
      <headerFooter alignWithMargins="0">
        <oddFooter>&amp;LTAB Industries, LLC
4032 Grant Street
Reading, PA 19606
Ph: 484-336-0449
Fx: 610-779-8402&amp;CDistributer of 
DKS Steel Door and Frame Systems, Inc.&amp;RTAB Industries Warehouse
1564 Main Street         
Goodville, PA 17528
Ph: 484-336-0449
Fx: 717-445-7088</oddFooter>
      </headerFooter>
    </customSheetView>
    <customSheetView guid="{84A2DB49-06F3-4011-877E-0E30333B8EC8}" scale="85" showPageBreaks="1" showRuler="0" topLeftCell="A221">
      <selection activeCell="H244" sqref="H244"/>
      <rowBreaks count="15" manualBreakCount="15">
        <brk id="39" max="16383" man="1"/>
        <brk id="81" max="16383" man="1"/>
        <brk id="90" max="16383" man="1"/>
        <brk id="125" max="16383" man="1"/>
        <brk id="163" max="16383" man="1"/>
        <brk id="212" max="16383" man="1"/>
        <brk id="221" max="16383" man="1"/>
        <brk id="269" max="16383" man="1"/>
        <brk id="270" max="16383" man="1"/>
        <brk id="277" max="16383" man="1"/>
        <brk id="327" max="16383" man="1"/>
        <brk id="356" max="16383" man="1"/>
        <brk id="391" max="16383" man="1"/>
        <brk id="449" max="16383" man="1"/>
        <brk id="510" max="16383" man="1"/>
      </rowBreaks>
      <pageMargins left="0.12" right="0.13" top="0.16" bottom="0.17" header="0.12" footer="0.12"/>
      <printOptions horizontalCentered="1"/>
      <pageSetup scale="75" fitToHeight="7" orientation="landscape" horizontalDpi="4294967293" r:id="rId6"/>
      <headerFooter alignWithMargins="0">
        <oddFooter>&amp;LTAB Industries, LLC
4032 Grant Street
Reading, PA 19606
Ph: 484-336-0449
Fx: 610-779-8402&amp;CDistributer of 
DKS Steel Door and Frame Systems, Inc.&amp;RTAB Industries Whs
176 West Brook Drive       
Honey Brook, PA 19344
Ph: 610-273-7070
Fx: 610-273-9053</oddFooter>
      </headerFooter>
    </customSheetView>
    <customSheetView guid="{0EE9F4DF-EA2C-4529-AA9B-CEF2F6D3FF8B}" scale="85" showPageBreaks="1" showRuler="0" topLeftCell="A130">
      <selection activeCell="H134" sqref="H134"/>
      <rowBreaks count="13" manualBreakCount="13">
        <brk id="79" max="16383" man="1"/>
        <brk id="93" max="16383" man="1"/>
        <brk id="99" max="16383" man="1"/>
        <brk id="149" max="16383" man="1"/>
        <brk id="211" max="16383" man="1"/>
        <brk id="251" max="16383" man="1"/>
        <brk id="315" max="16383" man="1"/>
        <brk id="389" max="16383" man="1"/>
        <brk id="409" max="16383" man="1"/>
        <brk id="411" max="16383" man="1"/>
        <brk id="412" max="16383" man="1"/>
        <brk id="419" max="16383" man="1"/>
        <brk id="420" max="16383" man="1"/>
      </rowBreaks>
      <pageMargins left="0.12" right="0.13" top="0.16" bottom="0.17" header="0.12" footer="0.12"/>
      <printOptions horizontalCentered="1"/>
      <pageSetup scale="55" fitToHeight="7" orientation="landscape" horizontalDpi="4294967293" r:id="rId7"/>
      <headerFooter alignWithMargins="0">
        <oddFooter>&amp;LTAB Industries, LLC
4032 Grant Street
Reading, PA 19606
Ph: 484-336-0449
Fx: 610-779-8402&amp;CDistributer of 
DKS Steel Door and Frame Systems, Inc.&amp;RTAB Industries Whs
176 West Brook Drive       
Honey Brook, PA 19344
Ph: 610-273-7070
Fx: 610-273-9053</oddFooter>
      </headerFooter>
    </customSheetView>
  </customSheetViews>
  <phoneticPr fontId="0" type="noConversion"/>
  <conditionalFormatting sqref="BW6:BW66 BW68:BW834">
    <cfRule type="cellIs" dxfId="0" priority="1" operator="lessThan">
      <formula>6</formula>
    </cfRule>
  </conditionalFormatting>
  <hyperlinks>
    <hyperlink ref="F382" r:id="rId8" display="tbrizek@tabindustries.com" xr:uid="{00000000-0004-0000-0000-000000000000}"/>
  </hyperlinks>
  <printOptions horizontalCentered="1"/>
  <pageMargins left="0.12" right="0.13" top="0.16" bottom="0.17" header="0.12" footer="0.12"/>
  <pageSetup scale="80" fitToHeight="15" orientation="portrait" r:id="rId9"/>
  <headerFooter alignWithMargins="0"/>
  <rowBreaks count="13" manualBreakCount="13">
    <brk id="91" max="16383" man="1"/>
    <brk id="108" max="16383" man="1"/>
    <brk id="122" max="16383" man="1"/>
    <brk id="197" max="16383" man="1"/>
    <brk id="275" max="16383" man="1"/>
    <brk id="345" max="16383" man="1"/>
    <brk id="430" max="16383" man="1"/>
    <brk id="528" max="16383" man="1"/>
    <brk id="550" max="16383" man="1"/>
    <brk id="552" max="16383" man="1"/>
    <brk id="553" max="16383" man="1"/>
    <brk id="558" max="16383" man="1"/>
    <brk id="559" max="16383" man="1"/>
  </rowBreaks>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Sheet1!_Hlk526855167</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Brizek'</dc:creator>
  <cp:lastModifiedBy>Regan Schwartz</cp:lastModifiedBy>
  <cp:lastPrinted>2018-02-20T18:30:11Z</cp:lastPrinted>
  <dcterms:created xsi:type="dcterms:W3CDTF">2005-11-16T20:01:23Z</dcterms:created>
  <dcterms:modified xsi:type="dcterms:W3CDTF">2025-04-28T14:53:47Z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1289651621</vt:i4>
  </property>
  <property fmtid="{D5CDD505-2E9C-101B-9397-08002B2CF9AE}" pid="3" name="_EmailSubject">
    <vt:lpwstr>DKS PA STOCK LIST</vt:lpwstr>
  </property>
  <property fmtid="{D5CDD505-2E9C-101B-9397-08002B2CF9AE}" pid="4" name="_AuthorEmail">
    <vt:lpwstr>fd@accesability.com</vt:lpwstr>
  </property>
  <property fmtid="{D5CDD505-2E9C-101B-9397-08002B2CF9AE}" pid="5" name="_AuthorEmailDisplayName">
    <vt:lpwstr>AccesAbility</vt:lpwstr>
  </property>
  <property fmtid="{D5CDD505-2E9C-101B-9397-08002B2CF9AE}" pid="6" name="_ReviewingToolsShownOnce">
    <vt:lpwstr/>
  </property>
</Properties>
</file>